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tabRatio="367"/>
  </bookViews>
  <sheets>
    <sheet name="分企业" sheetId="11" r:id="rId1"/>
    <sheet name="算账（平滑后) (4)" sheetId="21" state="hidden" r:id="rId2"/>
    <sheet name="sheet6" sheetId="17" state="hidden" r:id="rId3"/>
    <sheet name="算账（平滑后) (2)" sheetId="19" state="hidden" r:id="rId4"/>
    <sheet name="基础数据" sheetId="15" state="hidden" r:id="rId5"/>
    <sheet name="建议表" sheetId="8" state="hidden" r:id="rId6"/>
    <sheet name="算账（平滑后)" sheetId="16" state="hidden" r:id="rId7"/>
    <sheet name="产业明细" sheetId="12" state="hidden" r:id="rId8"/>
  </sheets>
  <externalReferences>
    <externalReference r:id="rId9"/>
    <externalReference r:id="rId10"/>
  </externalReferences>
  <definedNames>
    <definedName name="_xlnm._FilterDatabase" localSheetId="0" hidden="1">分企业!$A$5:$D$109</definedName>
    <definedName name="_xlnm._FilterDatabase" localSheetId="1" hidden="1">'算账（平滑后) (4)'!$A$5:$I$71</definedName>
    <definedName name="_xlnm._FilterDatabase" localSheetId="3" hidden="1">'算账（平滑后) (2)'!$A$5:$FR$79</definedName>
    <definedName name="_xlnm._FilterDatabase" localSheetId="4" hidden="1">基础数据!$A$5:$AO$115</definedName>
    <definedName name="_xlnm._FilterDatabase" localSheetId="5" hidden="1">建议表!$A$5:$N$132</definedName>
    <definedName name="_xlnm._FilterDatabase" localSheetId="6" hidden="1">'算账（平滑后)'!$A$6:$AS$80</definedName>
    <definedName name="_xlnm._FilterDatabase" localSheetId="7" hidden="1">产业明细!$A$6:$XFB$119</definedName>
    <definedName name="_xlnm.Print_Area" localSheetId="0">分企业!$A$1:$D$109</definedName>
    <definedName name="_xlnm.Print_Area" localSheetId="6">'算账（平滑后)'!$A$1:$AS$80</definedName>
    <definedName name="_xlnm.Print_Titles" localSheetId="2">sheet6!$1:$6</definedName>
    <definedName name="_xlnm.Print_Titles" localSheetId="7">产业明细!$4:$5</definedName>
    <definedName name="_xlnm.Print_Titles" localSheetId="0">分企业!$4:$5</definedName>
    <definedName name="_xlnm.Print_Titles" localSheetId="5">建议表!$3:$4</definedName>
    <definedName name="_xlnm.Print_Titles" localSheetId="6">'算账（平滑后)'!$A:$A,'算账（平滑后)'!$A$2:$DV$6</definedName>
    <definedName name="_xlnm.Print_Titles" localSheetId="3">'算账（平滑后) (2)'!$A:$A,'算账（平滑后) (2)'!$1:$5</definedName>
    <definedName name="_xlnm.Print_Titles" localSheetId="1">'算账（平滑后) (4)'!$A:$A,'算账（平滑后) (4)'!$2:$5</definedName>
  </definedNames>
  <calcPr calcId="144525" concurrentCalc="0"/>
</workbook>
</file>

<file path=xl/sharedStrings.xml><?xml version="1.0" encoding="utf-8"?>
<sst xmlns="http://schemas.openxmlformats.org/spreadsheetml/2006/main" count="662">
  <si>
    <t>附件</t>
  </si>
  <si>
    <t>2023年省级支持高质量发展奖励企业名单</t>
  </si>
  <si>
    <t>序号</t>
  </si>
  <si>
    <t>产业类别</t>
  </si>
  <si>
    <t>企业名称</t>
  </si>
  <si>
    <t>注册地</t>
  </si>
  <si>
    <t>新一代信息技术</t>
  </si>
  <si>
    <t>浪潮电子信息产业股份有限公司</t>
  </si>
  <si>
    <t>济南</t>
  </si>
  <si>
    <t>海信视像科技股份有限公司</t>
  </si>
  <si>
    <t>青岛</t>
  </si>
  <si>
    <t>怡力精密制造有限公司</t>
  </si>
  <si>
    <t>潍坊</t>
  </si>
  <si>
    <t>浪潮软件集团有限公司</t>
  </si>
  <si>
    <t>聚好看科技股份有限公司</t>
  </si>
  <si>
    <t>山大地纬软件股份有限公司</t>
  </si>
  <si>
    <t>烟台东方威思顿电气有限公司</t>
  </si>
  <si>
    <t>烟台</t>
  </si>
  <si>
    <t>山东信通电子股份有限公司</t>
  </si>
  <si>
    <t>淄博</t>
  </si>
  <si>
    <t xml:space="preserve">青岛创新奇智科技集团股份有限公司 </t>
  </si>
  <si>
    <t>山东亚华电子股份有限公司</t>
  </si>
  <si>
    <t>高端装备</t>
  </si>
  <si>
    <t>济南二机床集团有限公司</t>
  </si>
  <si>
    <t>临工重机股份有限公司</t>
  </si>
  <si>
    <t>青岛高测科技股份有限公司</t>
  </si>
  <si>
    <t>山推工程机械股份有限公司</t>
  </si>
  <si>
    <t>济宁</t>
  </si>
  <si>
    <t>泰安华鲁锻压机床有限公司</t>
  </si>
  <si>
    <t>泰安</t>
  </si>
  <si>
    <t>青岛特锐德电气股份有限公司</t>
  </si>
  <si>
    <t>金马工业集团股份有限公司</t>
  </si>
  <si>
    <t>日照</t>
  </si>
  <si>
    <t>冰轮环境技术股份有限公司</t>
  </si>
  <si>
    <t>博杜安(潍坊)动力有限公司</t>
  </si>
  <si>
    <t>山东泰开电力电子有限公司</t>
  </si>
  <si>
    <t>新能源</t>
  </si>
  <si>
    <t>山东瑞福锂业有限公司</t>
  </si>
  <si>
    <t>22</t>
  </si>
  <si>
    <t>山东核电有限公司</t>
  </si>
  <si>
    <t>新材料</t>
  </si>
  <si>
    <t>23</t>
  </si>
  <si>
    <t>山东德宜新材料有限公司</t>
  </si>
  <si>
    <t>德州</t>
  </si>
  <si>
    <t>24</t>
  </si>
  <si>
    <t>益丰新材料股份有限公司</t>
  </si>
  <si>
    <t>滨州</t>
  </si>
  <si>
    <t>25</t>
  </si>
  <si>
    <t>东岳氟硅科技集团有限公司</t>
  </si>
  <si>
    <t>26</t>
  </si>
  <si>
    <t>山东金鸿新材料股份有限公司</t>
  </si>
  <si>
    <t>27</t>
  </si>
  <si>
    <t>山东京阳科技股份有限公司</t>
  </si>
  <si>
    <t>28</t>
  </si>
  <si>
    <t>山东丰元锂能科技有限公司</t>
  </si>
  <si>
    <t>枣庄</t>
  </si>
  <si>
    <t>29</t>
  </si>
  <si>
    <t>山东招金膜天股份有限公司</t>
  </si>
  <si>
    <t>30</t>
  </si>
  <si>
    <t>威海万丰镁业科技发展有限公司</t>
  </si>
  <si>
    <t>威海</t>
  </si>
  <si>
    <t>31</t>
  </si>
  <si>
    <t>山东信发华源铝业有限公司</t>
  </si>
  <si>
    <t>聊城</t>
  </si>
  <si>
    <t>32</t>
  </si>
  <si>
    <t>山东恒圣石墨科技有限公司</t>
  </si>
  <si>
    <t>现代海洋</t>
  </si>
  <si>
    <t>33</t>
  </si>
  <si>
    <t>无棣金海湾锂业科技有限公司</t>
  </si>
  <si>
    <t>34</t>
  </si>
  <si>
    <t>龙口中集来福士海洋工程有限公司</t>
  </si>
  <si>
    <t>35</t>
  </si>
  <si>
    <t>青岛中集特种冷藏设备有限公司</t>
  </si>
  <si>
    <t>36</t>
  </si>
  <si>
    <t>金盛海洋科技股份有限公司</t>
  </si>
  <si>
    <t xml:space="preserve">滨州   </t>
  </si>
  <si>
    <t>37</t>
  </si>
  <si>
    <t>山东海运股份有限公司</t>
  </si>
  <si>
    <t>38</t>
  </si>
  <si>
    <t>青岛前湾西港联合码头有限责任公司</t>
  </si>
  <si>
    <t>39</t>
  </si>
  <si>
    <t>莱州诚源盐化有限公司</t>
  </si>
  <si>
    <t>40</t>
  </si>
  <si>
    <t>寿光卫东化工有限公司</t>
  </si>
  <si>
    <t>41</t>
  </si>
  <si>
    <t>烟台睿创微纳技术股份有限公司</t>
  </si>
  <si>
    <t>42</t>
  </si>
  <si>
    <t>山东恒辉节能技术集团有限公司</t>
  </si>
  <si>
    <t>医养健康</t>
  </si>
  <si>
    <t>43</t>
  </si>
  <si>
    <t>齐鲁制药有限公司</t>
  </si>
  <si>
    <t>44</t>
  </si>
  <si>
    <t>华熙生物科技股份有限公司</t>
  </si>
  <si>
    <t>45</t>
  </si>
  <si>
    <t>山东新华制药股份有限公司</t>
  </si>
  <si>
    <t>46</t>
  </si>
  <si>
    <t>山东新华医疗器械股份有限公司</t>
  </si>
  <si>
    <t>47</t>
  </si>
  <si>
    <t>济南鑫贝西生物技术有限公司</t>
  </si>
  <si>
    <t>48</t>
  </si>
  <si>
    <t>山东达因海洋生物制药股份有限公司</t>
  </si>
  <si>
    <t>49</t>
  </si>
  <si>
    <t>山东鲁抗医药股份有限公司</t>
  </si>
  <si>
    <t>50</t>
  </si>
  <si>
    <t>华润山东医药有限公司</t>
  </si>
  <si>
    <t>51</t>
  </si>
  <si>
    <t>山东宏济堂制药集团股份有限公司</t>
  </si>
  <si>
    <t>52</t>
  </si>
  <si>
    <t>威海威高医用材料有限公司</t>
  </si>
  <si>
    <t>高端化工</t>
  </si>
  <si>
    <t>53</t>
  </si>
  <si>
    <t>万华化学集团股份有限公司</t>
  </si>
  <si>
    <t>54</t>
  </si>
  <si>
    <t>山东寿光鲁清石化有限公司</t>
  </si>
  <si>
    <t>55</t>
  </si>
  <si>
    <t>山东海化股份有限公司</t>
  </si>
  <si>
    <t>56</t>
  </si>
  <si>
    <t>山东昆达生物科技有限公司</t>
  </si>
  <si>
    <t>临沂</t>
  </si>
  <si>
    <t>57</t>
  </si>
  <si>
    <t>山东华安新材料有限公司</t>
  </si>
  <si>
    <t>58</t>
  </si>
  <si>
    <t>金能化学(青岛)有限公司</t>
  </si>
  <si>
    <t>59</t>
  </si>
  <si>
    <t>东营联合石化有限责任公司</t>
  </si>
  <si>
    <t>东营</t>
  </si>
  <si>
    <t>60</t>
  </si>
  <si>
    <t>烟台德邦科技股份有限公司</t>
  </si>
  <si>
    <t>现代高效农业</t>
  </si>
  <si>
    <t>61</t>
  </si>
  <si>
    <t>东阿阿胶股份有限公司</t>
  </si>
  <si>
    <t>62</t>
  </si>
  <si>
    <t>莱阳鲁花高端食用油有限公司</t>
  </si>
  <si>
    <t>63</t>
  </si>
  <si>
    <t>山东英轩实业股份有限公司</t>
  </si>
  <si>
    <t>64</t>
  </si>
  <si>
    <t>滨州中裕食品有限公司</t>
  </si>
  <si>
    <t>65</t>
  </si>
  <si>
    <t>济南圣泉集团股份有限公司</t>
  </si>
  <si>
    <t>66</t>
  </si>
  <si>
    <t>七星柠檬科技有限公司</t>
  </si>
  <si>
    <t>67</t>
  </si>
  <si>
    <t>德州乡盛食品有限公司</t>
  </si>
  <si>
    <t>68</t>
  </si>
  <si>
    <t>山东味珍食品有限公司</t>
  </si>
  <si>
    <t>69</t>
  </si>
  <si>
    <t>山东美佳集团有限公司</t>
  </si>
  <si>
    <t>70</t>
  </si>
  <si>
    <t>嘉里粮油（青岛）有限公司</t>
  </si>
  <si>
    <t>文化创意</t>
  </si>
  <si>
    <t>71</t>
  </si>
  <si>
    <t>山东博汇纸业股份有限公司</t>
  </si>
  <si>
    <t>72</t>
  </si>
  <si>
    <t>山东梦金园珠宝首饰有限公司</t>
  </si>
  <si>
    <t>73</t>
  </si>
  <si>
    <t>泰安天兴木业科技有限公司</t>
  </si>
  <si>
    <t>74</t>
  </si>
  <si>
    <t>临沂佳画电子商务有限公司</t>
  </si>
  <si>
    <t>75</t>
  </si>
  <si>
    <t>山东海洋文化旅游发展集团有限公司</t>
  </si>
  <si>
    <t>76</t>
  </si>
  <si>
    <t>潍坊歌尔电子有限公司</t>
  </si>
  <si>
    <t>77</t>
  </si>
  <si>
    <t>华夏文化旅游集团股份有限公司</t>
  </si>
  <si>
    <t>78</t>
  </si>
  <si>
    <t>山东临沂新华印刷物流集团有限责任公司</t>
  </si>
  <si>
    <t>精品旅游</t>
  </si>
  <si>
    <t>79</t>
  </si>
  <si>
    <t>山东文旅投资集团有限公司</t>
  </si>
  <si>
    <t>80</t>
  </si>
  <si>
    <t>青岛极地海洋世界有限公司</t>
  </si>
  <si>
    <t>81</t>
  </si>
  <si>
    <t>青岛旅游集团</t>
  </si>
  <si>
    <t>82</t>
  </si>
  <si>
    <t>海阳文化和旅游发展集团有限公司</t>
  </si>
  <si>
    <t>83</t>
  </si>
  <si>
    <t>临朐文化旅游集团有限公司</t>
  </si>
  <si>
    <t>84</t>
  </si>
  <si>
    <t>荣成新锦成文化旅游控股有限公司</t>
  </si>
  <si>
    <t>85</t>
  </si>
  <si>
    <t>日照市文化旅游集团有限公司</t>
  </si>
  <si>
    <t>现代轻工纺织</t>
  </si>
  <si>
    <t>86</t>
  </si>
  <si>
    <t>山东迪尚职业工装集团有限公司</t>
  </si>
  <si>
    <t>87</t>
  </si>
  <si>
    <t>滨州亚光家纺有限公司</t>
  </si>
  <si>
    <t>88</t>
  </si>
  <si>
    <t>日照华泰纸业有限公司</t>
  </si>
  <si>
    <t>89</t>
  </si>
  <si>
    <t>德州泰鼎新材料科技有限公司</t>
  </si>
  <si>
    <t>90</t>
  </si>
  <si>
    <t>尚品本色智能家居有限公司</t>
  </si>
  <si>
    <t>91</t>
  </si>
  <si>
    <t>山东光明园迪儿童家具科技有限公司</t>
  </si>
  <si>
    <t>92</t>
  </si>
  <si>
    <t>海信空调有限公司</t>
  </si>
  <si>
    <t>93</t>
  </si>
  <si>
    <t>青岛海尔智慧电器设备有限公司</t>
  </si>
  <si>
    <t>附件4</t>
  </si>
  <si>
    <t>省级支持市县主体税收增量奖励资金安排情况表</t>
  </si>
  <si>
    <t>单位：万元</t>
  </si>
  <si>
    <t>地区</t>
  </si>
  <si>
    <t>2021年实现主体税收</t>
  </si>
  <si>
    <t>奖励金额</t>
  </si>
  <si>
    <t>较税务局方案增加</t>
  </si>
  <si>
    <t>税务方案可得补助，平滑后未得补助</t>
  </si>
  <si>
    <t>金额</t>
  </si>
  <si>
    <t>增幅%</t>
  </si>
  <si>
    <t>合计</t>
  </si>
  <si>
    <t>济南市</t>
  </si>
  <si>
    <t>淄博市</t>
  </si>
  <si>
    <t xml:space="preserve">    其中：淄博地区</t>
  </si>
  <si>
    <t/>
  </si>
  <si>
    <t xml:space="preserve">          高青县</t>
  </si>
  <si>
    <t xml:space="preserve">          沂源县</t>
  </si>
  <si>
    <t>枣庄市</t>
  </si>
  <si>
    <t>东营市</t>
  </si>
  <si>
    <t>烟台市</t>
  </si>
  <si>
    <t>潍坊市</t>
  </si>
  <si>
    <t xml:space="preserve">    其中：潍坊地区</t>
  </si>
  <si>
    <t>临朐县</t>
  </si>
  <si>
    <t>安丘市</t>
  </si>
  <si>
    <t>济宁市</t>
  </si>
  <si>
    <t xml:space="preserve">    其中：济宁地区</t>
  </si>
  <si>
    <t xml:space="preserve">          微山县</t>
  </si>
  <si>
    <t xml:space="preserve">          鱼台县</t>
  </si>
  <si>
    <t xml:space="preserve">          金乡县</t>
  </si>
  <si>
    <t>汶上县</t>
  </si>
  <si>
    <t>泗水县</t>
  </si>
  <si>
    <t>梁山县</t>
  </si>
  <si>
    <t>泰安市</t>
  </si>
  <si>
    <t xml:space="preserve">    其中：泰安地区</t>
  </si>
  <si>
    <t xml:space="preserve">          宁阳县</t>
  </si>
  <si>
    <t xml:space="preserve">          东平县</t>
  </si>
  <si>
    <t>威海市</t>
  </si>
  <si>
    <t>日照市</t>
  </si>
  <si>
    <t xml:space="preserve">    其中：日照地区</t>
  </si>
  <si>
    <t xml:space="preserve">          五莲县</t>
  </si>
  <si>
    <t xml:space="preserve">          莒  县</t>
  </si>
  <si>
    <t>临沂市</t>
  </si>
  <si>
    <t xml:space="preserve">    其中：临沂地区</t>
  </si>
  <si>
    <t xml:space="preserve">          郯城县</t>
  </si>
  <si>
    <t>1</t>
  </si>
  <si>
    <t xml:space="preserve">          沂水县</t>
  </si>
  <si>
    <t xml:space="preserve">          兰陵县</t>
  </si>
  <si>
    <t xml:space="preserve">          平邑县</t>
  </si>
  <si>
    <t xml:space="preserve">          蒙阴县</t>
  </si>
  <si>
    <t xml:space="preserve">          临沭县</t>
  </si>
  <si>
    <t>德州市</t>
  </si>
  <si>
    <t xml:space="preserve">    其中：德州地区</t>
  </si>
  <si>
    <t xml:space="preserve">          宁津县</t>
  </si>
  <si>
    <t xml:space="preserve">          庆云县</t>
  </si>
  <si>
    <t xml:space="preserve">          临邑县</t>
  </si>
  <si>
    <t xml:space="preserve">          平原县</t>
  </si>
  <si>
    <t xml:space="preserve">          夏津县</t>
  </si>
  <si>
    <t xml:space="preserve">          乐陵市</t>
  </si>
  <si>
    <t>聊城市</t>
  </si>
  <si>
    <t xml:space="preserve">    其中：聊城地区</t>
  </si>
  <si>
    <t xml:space="preserve">          阳谷县</t>
  </si>
  <si>
    <t xml:space="preserve">          莘  县</t>
  </si>
  <si>
    <t xml:space="preserve">          冠  县</t>
  </si>
  <si>
    <t xml:space="preserve">          高唐县</t>
  </si>
  <si>
    <t xml:space="preserve">          临清市</t>
  </si>
  <si>
    <t>滨州市</t>
  </si>
  <si>
    <t xml:space="preserve">    其中：滨州地区</t>
  </si>
  <si>
    <t xml:space="preserve">          惠民县</t>
  </si>
  <si>
    <t xml:space="preserve">          阳信县</t>
  </si>
  <si>
    <t xml:space="preserve">          无棣县</t>
  </si>
  <si>
    <t>菏泽市</t>
  </si>
  <si>
    <t xml:space="preserve">          曹  县</t>
  </si>
  <si>
    <t xml:space="preserve">          单  县</t>
  </si>
  <si>
    <t xml:space="preserve">          成武县</t>
  </si>
  <si>
    <t xml:space="preserve">          巨野县</t>
  </si>
  <si>
    <t xml:space="preserve">          郓城县</t>
  </si>
  <si>
    <t xml:space="preserve">          鄄城县</t>
  </si>
  <si>
    <t xml:space="preserve">          东明县</t>
  </si>
  <si>
    <t>调整方案1(7:3)</t>
  </si>
  <si>
    <t>2019年</t>
  </si>
  <si>
    <t>2020年</t>
  </si>
  <si>
    <t>2021年</t>
  </si>
  <si>
    <t>主体税</t>
  </si>
  <si>
    <t>主体税收增幅</t>
  </si>
  <si>
    <t>总量控制</t>
  </si>
  <si>
    <t>奖励分档情况</t>
  </si>
  <si>
    <t>实际奖励情况</t>
  </si>
  <si>
    <t>全省主体税收平均增幅增幅%</t>
  </si>
  <si>
    <t>奖励情况</t>
  </si>
  <si>
    <t>小计</t>
  </si>
  <si>
    <t>增值税</t>
  </si>
  <si>
    <t>企业所得税</t>
  </si>
  <si>
    <t>个人所得税</t>
  </si>
  <si>
    <t>增幅绝对值</t>
  </si>
  <si>
    <t>占地方级主体税收比重%</t>
  </si>
  <si>
    <t>2021年较2019年减少但增幅高于全省平均</t>
  </si>
  <si>
    <t>1、未超过全省平均水平</t>
  </si>
  <si>
    <t>2、规模低于2019年</t>
  </si>
  <si>
    <t>上限</t>
  </si>
  <si>
    <t>2020年实际上解</t>
  </si>
  <si>
    <t>2021年实际上解</t>
  </si>
  <si>
    <t>超20%</t>
  </si>
  <si>
    <t>地区合计</t>
  </si>
  <si>
    <t>济南地区</t>
  </si>
  <si>
    <t>淄博地区</t>
  </si>
  <si>
    <t>枣庄地区</t>
  </si>
  <si>
    <t>东营地区</t>
  </si>
  <si>
    <t>烟台地区</t>
  </si>
  <si>
    <t>潍坊地区</t>
  </si>
  <si>
    <t>济宁地区</t>
  </si>
  <si>
    <t>泰安地区</t>
  </si>
  <si>
    <t>威海地区</t>
  </si>
  <si>
    <t>日照地区</t>
  </si>
  <si>
    <t>临沂地区</t>
  </si>
  <si>
    <t>德州地区</t>
  </si>
  <si>
    <t>聊城地区</t>
  </si>
  <si>
    <t>滨州地区</t>
  </si>
  <si>
    <t>菏泽地区</t>
  </si>
  <si>
    <t>直管县小计</t>
  </si>
  <si>
    <t>高青县</t>
  </si>
  <si>
    <t>沂源县</t>
  </si>
  <si>
    <t>微山县</t>
  </si>
  <si>
    <t>鱼台县</t>
  </si>
  <si>
    <t>金乡县</t>
  </si>
  <si>
    <t>宁阳县</t>
  </si>
  <si>
    <t>东平县</t>
  </si>
  <si>
    <t>五莲县</t>
  </si>
  <si>
    <t>莒  县</t>
  </si>
  <si>
    <t>郯城县</t>
  </si>
  <si>
    <t>沂水县</t>
  </si>
  <si>
    <t>兰陵县</t>
  </si>
  <si>
    <t>平邑县</t>
  </si>
  <si>
    <t>蒙阴县</t>
  </si>
  <si>
    <t>临沭县</t>
  </si>
  <si>
    <t>宁津县</t>
  </si>
  <si>
    <t>庆云县</t>
  </si>
  <si>
    <t>临邑县</t>
  </si>
  <si>
    <t>平原县</t>
  </si>
  <si>
    <t>夏津县</t>
  </si>
  <si>
    <t>乐陵市</t>
  </si>
  <si>
    <t>阳谷县</t>
  </si>
  <si>
    <t>莘  县</t>
  </si>
  <si>
    <t>冠  县</t>
  </si>
  <si>
    <t>高唐县</t>
  </si>
  <si>
    <t>临清市</t>
  </si>
  <si>
    <t>惠民县</t>
  </si>
  <si>
    <t>阳信县</t>
  </si>
  <si>
    <t>无棣县</t>
  </si>
  <si>
    <t>曹  县</t>
  </si>
  <si>
    <t>单  县</t>
  </si>
  <si>
    <t>成武县</t>
  </si>
  <si>
    <t>巨野县</t>
  </si>
  <si>
    <t>郓城县</t>
  </si>
  <si>
    <t>鄄城县</t>
  </si>
  <si>
    <t>东明县</t>
  </si>
  <si>
    <t>2022年支持高质量发展事项主体税收增量奖励资金分配测算情况表</t>
  </si>
  <si>
    <t>平滑比例</t>
  </si>
  <si>
    <t>税务局方案</t>
  </si>
  <si>
    <t>调整方案1(2:8)</t>
  </si>
  <si>
    <t>调整方案1(3:7)</t>
  </si>
  <si>
    <t>调整方案1(4:6)</t>
  </si>
  <si>
    <t>调整方案1(5:5)</t>
  </si>
  <si>
    <t>调整方案1(6:4)</t>
  </si>
  <si>
    <t>调整方案1(8:2)</t>
  </si>
  <si>
    <t>建议方案1(7:3)</t>
  </si>
  <si>
    <t>决算数方案</t>
  </si>
  <si>
    <t>低于100万取整100万</t>
  </si>
  <si>
    <t>四新企业税收增幅84%，平滑后增幅32.8%，但2021年四新税收较2019年略有减少，因此调整税务2019年税收数据</t>
  </si>
  <si>
    <t>四新企业税收增幅62.5%，平滑后增幅50.6%，但2021年四新税收较2019年略有减少，因此调整税务2019年税收数据</t>
  </si>
  <si>
    <t>莒县</t>
  </si>
  <si>
    <t>莘县</t>
  </si>
  <si>
    <t>冠县</t>
  </si>
  <si>
    <t>曹县</t>
  </si>
  <si>
    <t>单县</t>
  </si>
  <si>
    <t>滨州占比%</t>
  </si>
  <si>
    <t>2021年省级高质量发展重点企业名单（去除退税）</t>
  </si>
  <si>
    <t>纳入奖励范围企业平均地方级税收增幅为292.3598%</t>
  </si>
  <si>
    <t>类别</t>
  </si>
  <si>
    <t>纳税人识别号</t>
  </si>
  <si>
    <t>统一社会信用代码</t>
  </si>
  <si>
    <t>地方级税收合计</t>
  </si>
  <si>
    <t>增值税（含与出口退税对应的免抵调增增值税）</t>
  </si>
  <si>
    <t>资源税</t>
  </si>
  <si>
    <t>房产税</t>
  </si>
  <si>
    <t>城镇土地使用税</t>
  </si>
  <si>
    <t>土地增值税</t>
  </si>
  <si>
    <t>契税</t>
  </si>
  <si>
    <t>环境保护税</t>
  </si>
  <si>
    <t>基础性奖励金额</t>
  </si>
  <si>
    <t>激励性奖励金额
（最高）</t>
  </si>
  <si>
    <t>基础性奖励金额说明</t>
  </si>
  <si>
    <t>激励性奖励金额说明</t>
  </si>
  <si>
    <r>
      <rPr>
        <sz val="12"/>
        <color theme="1"/>
        <rFont val="黑体"/>
        <charset val="134"/>
      </rPr>
      <t>202</t>
    </r>
    <r>
      <rPr>
        <sz val="12"/>
        <color theme="1"/>
        <rFont val="黑体"/>
        <charset val="134"/>
      </rPr>
      <t>1</t>
    </r>
    <r>
      <rPr>
        <sz val="12"/>
        <color theme="1"/>
        <rFont val="黑体"/>
        <charset val="134"/>
      </rPr>
      <t>年</t>
    </r>
  </si>
  <si>
    <t>歌尔股份有限公司</t>
  </si>
  <si>
    <t>91370700729253432M</t>
  </si>
  <si>
    <t>符合奖励条件</t>
  </si>
  <si>
    <t>当年税收增幅小于平均增幅</t>
  </si>
  <si>
    <t>青岛海尔电冰箱有限公司</t>
  </si>
  <si>
    <t>91370212614315963G</t>
  </si>
  <si>
    <t>当年增幅高于20%，但税收总额未高于2019年总额</t>
  </si>
  <si>
    <t>没有得到基础奖励</t>
  </si>
  <si>
    <t>9137020026462882XW</t>
  </si>
  <si>
    <t>当年税收总额未高于1亿元</t>
  </si>
  <si>
    <t>山东晶导微电子股份有限公司</t>
  </si>
  <si>
    <t>91370881074437184X</t>
  </si>
  <si>
    <t>浪潮通用软件有限公司</t>
  </si>
  <si>
    <t>91370000163075429X</t>
  </si>
  <si>
    <t>山东众阳健康科技集团有限公司</t>
  </si>
  <si>
    <t>9137010078741197XJ</t>
  </si>
  <si>
    <t>山东鲁软数字科技有限公司</t>
  </si>
  <si>
    <t>91370000706208903L</t>
  </si>
  <si>
    <t>东方电子股份有限公司</t>
  </si>
  <si>
    <t>913700001650810568</t>
  </si>
  <si>
    <t>烟台艾睿光电科技有限公司</t>
  </si>
  <si>
    <t>91370600557897249A</t>
  </si>
  <si>
    <t>威海市泓淋电力技术股份有限公司</t>
  </si>
  <si>
    <t>9137100061375530XH</t>
  </si>
  <si>
    <t>2021年税收总额小于2019年，且当年增幅未高于20%</t>
  </si>
  <si>
    <t>山东豪迈机械制造有限公司</t>
  </si>
  <si>
    <t>913707856705009958</t>
  </si>
  <si>
    <t>符合奖励条件，位于第三档</t>
  </si>
  <si>
    <t>威海广泰空港设备股份有限公司</t>
  </si>
  <si>
    <t>913710002642503020</t>
  </si>
  <si>
    <t>91371000264203020</t>
  </si>
  <si>
    <t>临工集团济南重机有限公司</t>
  </si>
  <si>
    <t>9137010058990321XX</t>
  </si>
  <si>
    <t>青岛中加特电气股份有限公司</t>
  </si>
  <si>
    <t>913702115836682123</t>
  </si>
  <si>
    <t>潍柴动力股份有限公司</t>
  </si>
  <si>
    <t>913700007456765902</t>
  </si>
  <si>
    <t>烟台杰瑞石油装备技术有限公司</t>
  </si>
  <si>
    <t>91370613759185565N</t>
  </si>
  <si>
    <t>山东泰开成套电器有限公司</t>
  </si>
  <si>
    <t>913709007582725520</t>
  </si>
  <si>
    <t>山东金帝精密机械科技股份有限公司</t>
  </si>
  <si>
    <t>91371500MA3CJ2B45B</t>
  </si>
  <si>
    <t>山东威达机械股份有限公司</t>
  </si>
  <si>
    <t>91371000706233420G</t>
  </si>
  <si>
    <t>青岛汉缆股份有限公司</t>
  </si>
  <si>
    <t>91370200264821953P</t>
  </si>
  <si>
    <t>2021年税收总额高于2019年，但当年增幅未高于20%</t>
  </si>
  <si>
    <t>91370600757490048M</t>
  </si>
  <si>
    <t>青岛特来电新能源科技有限公司</t>
  </si>
  <si>
    <t>91370212MA3PYTHK1P</t>
  </si>
  <si>
    <t>蓬莱大金海洋重工有限公司</t>
  </si>
  <si>
    <t>9137068469808038XJ</t>
  </si>
  <si>
    <t>中材锂膜有限公司</t>
  </si>
  <si>
    <t>91370481MA3C79LE4U</t>
  </si>
  <si>
    <t>山东润海风力发电有限公司</t>
  </si>
  <si>
    <t>91370600696887526M</t>
  </si>
  <si>
    <t>山东格瑞德集团有限公司</t>
  </si>
  <si>
    <t>91371400724953026A</t>
  </si>
  <si>
    <t>山东桑乐集团有限公司</t>
  </si>
  <si>
    <t>9137010016307950XH</t>
  </si>
  <si>
    <t>91370983564083833M</t>
  </si>
  <si>
    <t>中节能（临沂）环保能源有限公司</t>
  </si>
  <si>
    <t>91371300790357281A</t>
  </si>
  <si>
    <t>山东赛克赛斯氢能源有限公司</t>
  </si>
  <si>
    <t>913701007988508395</t>
  </si>
  <si>
    <t>91370000163044841F</t>
  </si>
  <si>
    <t>泰山玻璃纤维有限公司</t>
  </si>
  <si>
    <t>91370000863056413H</t>
  </si>
  <si>
    <t>山东国瓷功能材料股份有限公司</t>
  </si>
  <si>
    <t>91370000774151590H</t>
  </si>
  <si>
    <t>山东华夏神舟新材料有限公司</t>
  </si>
  <si>
    <t>913703217636989883</t>
  </si>
  <si>
    <t>符合奖励条件，位于第二档</t>
  </si>
  <si>
    <t>山东硅科新材料有限公司</t>
  </si>
  <si>
    <t>91370828079692889U</t>
  </si>
  <si>
    <t>山东鲁阳节能材料股份有限公司</t>
  </si>
  <si>
    <t>91370000267171810H</t>
  </si>
  <si>
    <t>天诺光电材料股份有限公司</t>
  </si>
  <si>
    <t>913701007574797384</t>
  </si>
  <si>
    <t>山东鲁银新材料科技有限公司</t>
  </si>
  <si>
    <t>9137120072481638XJ</t>
  </si>
  <si>
    <t>山东胜通光学材料科技有限公司</t>
  </si>
  <si>
    <t>91370500581920752P</t>
  </si>
  <si>
    <t>文登恒润锻造有限公司</t>
  </si>
  <si>
    <t>913710817498881528</t>
  </si>
  <si>
    <t>91370000706206553L</t>
  </si>
  <si>
    <t>青岛新华昌集装箱有限公司</t>
  </si>
  <si>
    <t>913702817803636370</t>
  </si>
  <si>
    <t>山东龙港硅业科技有限公司</t>
  </si>
  <si>
    <t>913707865677295728</t>
  </si>
  <si>
    <t>山东万达海缆有限公司</t>
  </si>
  <si>
    <t>913705006832339614</t>
  </si>
  <si>
    <t>杰瑞石油天然气工程有限公司</t>
  </si>
  <si>
    <t>91370613694435542A</t>
  </si>
  <si>
    <t>青岛海西重机有限责任公司</t>
  </si>
  <si>
    <t>913702117803750139</t>
  </si>
  <si>
    <t>中国船舶重工集团柴油机有限公司</t>
  </si>
  <si>
    <t>91370211MA3DKDQ98F</t>
  </si>
  <si>
    <t>海阳中集来福士海洋工程有限公司</t>
  </si>
  <si>
    <t>913706876722055789</t>
  </si>
  <si>
    <t>中海（东营）石化有限公司</t>
  </si>
  <si>
    <t>91370503164840647R</t>
  </si>
  <si>
    <t>烟台市北海海洋工程技术有限公司</t>
  </si>
  <si>
    <t>91370602760012573F</t>
  </si>
  <si>
    <t>91370000614073351Q</t>
  </si>
  <si>
    <t>91370100163142804X</t>
  </si>
  <si>
    <t>山东福瑞达医药集团有限公司</t>
  </si>
  <si>
    <t>91370000163062046J</t>
  </si>
  <si>
    <t>鲁南厚普制药有限公司</t>
  </si>
  <si>
    <t>91371300756399015E</t>
  </si>
  <si>
    <t>913701007207237766</t>
  </si>
  <si>
    <t>诸城东晓生物科技有限公司</t>
  </si>
  <si>
    <t>91370782769715857B</t>
  </si>
  <si>
    <t>山东新时代药业有限公司</t>
  </si>
  <si>
    <t>9137130072755352X1</t>
  </si>
  <si>
    <t>91370000267171351C</t>
  </si>
  <si>
    <t>山东尚维医疗用品有限公司</t>
  </si>
  <si>
    <t>菏泽</t>
  </si>
  <si>
    <t>91371721MA3N9JHH1X</t>
  </si>
  <si>
    <t>913700006137729862</t>
  </si>
  <si>
    <t>兖矿鲁南化工有限公司</t>
  </si>
  <si>
    <t>913704006644327461</t>
  </si>
  <si>
    <t>山东华鲁恒升化工股份有限公司</t>
  </si>
  <si>
    <t>91370000723286858L</t>
  </si>
  <si>
    <t>无棣鑫岳化工集团有限公司</t>
  </si>
  <si>
    <t>91371623774185029K</t>
  </si>
  <si>
    <t>符合奖励条件，位于第一档</t>
  </si>
  <si>
    <t>山东石大胜华化工集团股份有限公司</t>
  </si>
  <si>
    <t>91370000745694238L</t>
  </si>
  <si>
    <t>青岛海湾化学有限公司</t>
  </si>
  <si>
    <t>91370200163569824H</t>
  </si>
  <si>
    <t>利华益维远化学股份有限公司</t>
  </si>
  <si>
    <t>9137050056674827X0</t>
  </si>
  <si>
    <t>山东恒信高科能源有限公司</t>
  </si>
  <si>
    <t>91370921328482832M</t>
  </si>
  <si>
    <t>淄博齐翔腾达化工股份有限公司</t>
  </si>
  <si>
    <t>913703007347051654</t>
  </si>
  <si>
    <t>山东联盟化工股份有限公司</t>
  </si>
  <si>
    <t>91370000720749183H</t>
  </si>
  <si>
    <t>山东福瑞达生物股份有限公司</t>
  </si>
  <si>
    <t>9137000070620518XA</t>
  </si>
  <si>
    <t>91370682MA3DQDHT7C</t>
  </si>
  <si>
    <t>临沂新程金锣肉制品集团有限公司</t>
  </si>
  <si>
    <t>913713006139930338</t>
  </si>
  <si>
    <t>山东万得福生物科技有限公司</t>
  </si>
  <si>
    <t>91370521MA3EMRBL00</t>
  </si>
  <si>
    <t>山东星光糖业有限公司</t>
  </si>
  <si>
    <t>9137148176189941XY</t>
  </si>
  <si>
    <t>山东稻香村食品工业有限公司</t>
  </si>
  <si>
    <t>913717273130108671</t>
  </si>
  <si>
    <t>青岛天祥食品集团有限公司</t>
  </si>
  <si>
    <t>913702837064861885</t>
  </si>
  <si>
    <t>潍坊盛泰药业有限公司</t>
  </si>
  <si>
    <t>91370700705964272J</t>
  </si>
  <si>
    <t>91371600757494196K</t>
  </si>
  <si>
    <t>山东嘉冠粮油工业集团有限公司</t>
  </si>
  <si>
    <t>91370829166280110M</t>
  </si>
  <si>
    <t>泰安汉威集团有限公司</t>
  </si>
  <si>
    <t>91370900565201627D</t>
  </si>
  <si>
    <t>91371312MA3CG7WM3X</t>
  </si>
  <si>
    <t>山东巧夺天工家具有限公司</t>
  </si>
  <si>
    <t>91371200768720726N</t>
  </si>
  <si>
    <t>山东广电信通网络运营有限公司</t>
  </si>
  <si>
    <t>91370000MA3CQT3P8G</t>
  </si>
  <si>
    <t>山东捷瑞数字科技股份有限公司</t>
  </si>
  <si>
    <t>913706007242792624</t>
  </si>
  <si>
    <t>山东红鹦鹉文化传媒有限公司</t>
  </si>
  <si>
    <t>91370481MA3D69MJ7R</t>
  </si>
  <si>
    <t>山东出版实业有限公司济南国际创新设计园分公司</t>
  </si>
  <si>
    <t>91370103306922227L</t>
  </si>
  <si>
    <t>世纪开元智印互联科技集团股份有限公司</t>
  </si>
  <si>
    <t>91370102726710212U</t>
  </si>
  <si>
    <t>91370700768710798R</t>
  </si>
  <si>
    <t>曲阜市孔府印阁文化传播有限公司</t>
  </si>
  <si>
    <t>91370881MA3EWTBGXF</t>
  </si>
  <si>
    <t>威海中视文化传播有限责任公司</t>
  </si>
  <si>
    <t>91371000166694241J</t>
  </si>
  <si>
    <t>临沂文化旅游发展集团有限公司</t>
  </si>
  <si>
    <t>913713004940517981</t>
  </si>
  <si>
    <t>山东省坤河旅游开发有限公司</t>
  </si>
  <si>
    <t>91371425694442531N</t>
  </si>
  <si>
    <t>山东文旅集团有限公司</t>
  </si>
  <si>
    <t>91370000MA3NNNP86R</t>
  </si>
  <si>
    <t>蓬莱八仙过海旅游有限公司</t>
  </si>
  <si>
    <t>91370684753533987G</t>
  </si>
  <si>
    <t>山东睿航文化旅游开发有限公司</t>
  </si>
  <si>
    <t>91371100MA3DBDM93A</t>
  </si>
  <si>
    <t>91370724MA3MPBRU6B</t>
  </si>
  <si>
    <t>济南文旅发展集团有限公司</t>
  </si>
  <si>
    <t>91370100MA3DRJH873</t>
  </si>
  <si>
    <t>山东国山旅游资源开发有限公司</t>
  </si>
  <si>
    <t>91370901MA3PFDT4X6</t>
  </si>
  <si>
    <t>青岛东方影都文化旅游管理有限公司</t>
  </si>
  <si>
    <t>91370211MA3N5DQD8E</t>
  </si>
  <si>
    <t>梁山县水浒寨旅游发展有限公司</t>
  </si>
  <si>
    <t>91370832706113103W</t>
  </si>
  <si>
    <t>鲁泰纺织股份有限公司</t>
  </si>
  <si>
    <t>91370300613281175K</t>
  </si>
  <si>
    <t>烟台明远创意生活科技股份有限公司</t>
  </si>
  <si>
    <t>91370611672211986J</t>
  </si>
  <si>
    <t>青岛啤酒股份有限公司</t>
  </si>
  <si>
    <t>91370200163615667J</t>
  </si>
  <si>
    <t>得利斯集团有限公司</t>
  </si>
  <si>
    <t>91370782169712011D</t>
  </si>
  <si>
    <t>山东太阳纸业股份有限公司</t>
  </si>
  <si>
    <t>91370800706094280Q</t>
  </si>
  <si>
    <t>昌乐新迈纸业有限公司</t>
  </si>
  <si>
    <t>913707256705418695</t>
  </si>
  <si>
    <t>青岛胶南海尔洗衣机有限公司</t>
  </si>
  <si>
    <t>91370211773520411L</t>
  </si>
  <si>
    <t>澳柯玛股份有限公司</t>
  </si>
  <si>
    <t>91370200163621493Q</t>
  </si>
  <si>
    <t>泰森日盛集团有限公司</t>
  </si>
  <si>
    <t>91371325MA3FE3BJ6R</t>
  </si>
  <si>
    <t>青岛裕丰汉唐木业有限公司</t>
  </si>
  <si>
    <t>91370214790828071J</t>
  </si>
  <si>
    <r>
      <rPr>
        <sz val="22"/>
        <color theme="1"/>
        <rFont val="黑体"/>
        <charset val="134"/>
      </rPr>
      <t xml:space="preserve">重点企业高质量发展奖励资金测算建议表
</t>
    </r>
    <r>
      <rPr>
        <sz val="18"/>
        <color theme="1"/>
        <rFont val="楷体_GB2312"/>
        <charset val="134"/>
      </rPr>
      <t>（全部110家企业）</t>
    </r>
  </si>
  <si>
    <t xml:space="preserve">单位:万元   </t>
  </si>
  <si>
    <t>单位名称</t>
  </si>
  <si>
    <t>所属专班</t>
  </si>
  <si>
    <t>地方级税收贡献情况</t>
  </si>
  <si>
    <t>企业测算审核情况</t>
  </si>
  <si>
    <t>2021年省级税收增量总额
(按税收贡献20%测算)</t>
  </si>
  <si>
    <t>资金奖励建议</t>
  </si>
  <si>
    <t>2021年
税收增幅</t>
  </si>
  <si>
    <t>基础性奖励条件</t>
  </si>
  <si>
    <t>激励性奖励条件</t>
  </si>
  <si>
    <t>基础性奖励</t>
  </si>
  <si>
    <t>激励性奖励</t>
  </si>
  <si>
    <t>合  计</t>
  </si>
  <si>
    <t>济南（19家）</t>
  </si>
  <si>
    <t>青岛（15家）</t>
  </si>
  <si>
    <t>淄博（5家）</t>
  </si>
  <si>
    <t>枣庄（3家）</t>
  </si>
  <si>
    <t>东营（7家）</t>
  </si>
  <si>
    <t>烟台（14家）</t>
  </si>
  <si>
    <t>潍坊（12家）</t>
  </si>
  <si>
    <t>济宁（6家）</t>
  </si>
  <si>
    <t>泰安（6家）</t>
  </si>
  <si>
    <t>威海（6家）</t>
  </si>
  <si>
    <t>日照（1家）</t>
  </si>
  <si>
    <t>临沂（7家）</t>
  </si>
  <si>
    <t>德州（4家）</t>
  </si>
  <si>
    <t>聊城（1家）</t>
  </si>
  <si>
    <t>滨州（2家）</t>
  </si>
  <si>
    <t>菏泽（2家）</t>
  </si>
  <si>
    <t>备注：按预算处要求，一是2021年省级税收增量总额小于100万元的，不再给予基础性奖励,共涉及8家企业、289万元，分产业看，文化创意4家、精品旅游2家、新能源2家；分地市看，济南2家、青岛2家、枣庄1家、济宁2家、威海1家；二是2021年省级税收增量总额大于100万元且小于200万元的，按200万元给予基础性奖励，共涉及6家企业、按200万元给予基础性奖励需补助资金203万元，分产业看，文化创意1家、精品旅游3家、现代海洋2家；分地市看，济南、东营、烟台、潍坊、泰安和临沂各1家。</t>
  </si>
  <si>
    <t>市县主体税收增量奖励资金安排情况表</t>
  </si>
  <si>
    <t>重点企业高质量发展奖励资金测算建议表
（分产业明细表，102家，其中8家2021年省级税收增量总额小于100万元）</t>
  </si>
  <si>
    <t xml:space="preserve">单位:万元、家   </t>
  </si>
  <si>
    <t>所在市</t>
  </si>
  <si>
    <t>2021年省级税收增量总额小于100万元企业数量</t>
  </si>
  <si>
    <t>2021年省级税收增量总额大于100万元且小于200万元企业数量</t>
  </si>
  <si>
    <t>合　计</t>
  </si>
  <si>
    <t>新一代信息技术（8家）</t>
  </si>
  <si>
    <t>达到条件</t>
  </si>
  <si>
    <t>未达到条件</t>
  </si>
  <si>
    <t>高端装备（9家）</t>
  </si>
  <si>
    <t>第三档激励条件</t>
  </si>
  <si>
    <t>新能源（9家，其中2家税收增量总额小于100万元）</t>
  </si>
  <si>
    <t>新材料（10家）</t>
  </si>
  <si>
    <t>第二档激励条件</t>
  </si>
  <si>
    <t>现代海洋（10家）</t>
  </si>
  <si>
    <t>医养健康（9家）</t>
  </si>
  <si>
    <t>高端化工（10家）</t>
  </si>
  <si>
    <t>第一档激励条件</t>
  </si>
  <si>
    <t>现代高效农业（9家）</t>
  </si>
  <si>
    <t>文化创意（10家，其中4家税收增量总额小于100万元）</t>
  </si>
  <si>
    <t>精品旅游（10家，其中2家税收增量总额小于100万元）</t>
  </si>
  <si>
    <t>现代轻工纺织（8家）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</si>
</sst>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.00_ "/>
    <numFmt numFmtId="178" formatCode="0.0"/>
    <numFmt numFmtId="179" formatCode="0_ "/>
    <numFmt numFmtId="180" formatCode="0_ ;[Red]\-0\ "/>
  </numFmts>
  <fonts count="5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color rgb="FF333333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theme="1"/>
      <name val="楷体_GB2312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70702230903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737540818506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4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26" borderId="19" applyNumberFormat="0" applyAlignment="0" applyProtection="0">
      <alignment vertical="center"/>
    </xf>
    <xf numFmtId="0" fontId="45" fillId="26" borderId="17" applyNumberFormat="0" applyAlignment="0" applyProtection="0">
      <alignment vertical="center"/>
    </xf>
    <xf numFmtId="0" fontId="39" fillId="19" borderId="14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0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right" vertical="center"/>
    </xf>
    <xf numFmtId="10" fontId="0" fillId="2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right" vertical="center"/>
    </xf>
    <xf numFmtId="10" fontId="0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10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0" fontId="0" fillId="2" borderId="1" xfId="0" applyNumberFormat="1" applyFont="1" applyFill="1" applyBorder="1">
      <alignment vertical="center"/>
    </xf>
    <xf numFmtId="10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/>
    </xf>
    <xf numFmtId="10" fontId="0" fillId="3" borderId="1" xfId="0" applyNumberFormat="1" applyFont="1" applyFill="1" applyBorder="1">
      <alignment vertical="center"/>
    </xf>
    <xf numFmtId="10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179" fontId="5" fillId="6" borderId="1" xfId="0" applyNumberFormat="1" applyFont="1" applyFill="1" applyBorder="1" applyAlignment="1">
      <alignment horizontal="center" vertical="center" wrapText="1"/>
    </xf>
    <xf numFmtId="179" fontId="4" fillId="6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9" fontId="4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0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10" fontId="0" fillId="3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3" fillId="0" borderId="1" xfId="50" applyNumberFormat="1" applyFont="1" applyFill="1" applyBorder="1" applyAlignment="1">
      <alignment horizontal="center" vertical="center"/>
    </xf>
    <xf numFmtId="177" fontId="13" fillId="0" borderId="1" xfId="50" applyNumberFormat="1" applyFont="1" applyFill="1" applyBorder="1" applyAlignment="1">
      <alignment horizontal="right" vertical="center"/>
    </xf>
    <xf numFmtId="177" fontId="16" fillId="0" borderId="1" xfId="49" applyNumberFormat="1" applyFont="1" applyFill="1" applyBorder="1" applyAlignment="1">
      <alignment horizontal="center" vertical="center"/>
    </xf>
    <xf numFmtId="177" fontId="16" fillId="0" borderId="1" xfId="49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right" vertical="center" wrapText="1"/>
    </xf>
    <xf numFmtId="177" fontId="19" fillId="0" borderId="1" xfId="0" applyNumberFormat="1" applyFont="1" applyFill="1" applyBorder="1" applyAlignment="1">
      <alignment horizontal="right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177" fontId="20" fillId="0" borderId="1" xfId="50" applyNumberFormat="1" applyFont="1" applyFill="1" applyBorder="1" applyAlignment="1">
      <alignment horizontal="right" vertical="center"/>
    </xf>
    <xf numFmtId="177" fontId="12" fillId="0" borderId="1" xfId="49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 shrinkToFit="1"/>
    </xf>
    <xf numFmtId="17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9" fontId="4" fillId="8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9" fontId="4" fillId="9" borderId="1" xfId="0" applyNumberFormat="1" applyFont="1" applyFill="1" applyBorder="1" applyAlignment="1">
      <alignment horizontal="center" vertical="center" wrapText="1"/>
    </xf>
    <xf numFmtId="179" fontId="5" fillId="10" borderId="1" xfId="0" applyNumberFormat="1" applyFont="1" applyFill="1" applyBorder="1" applyAlignment="1">
      <alignment horizontal="center" vertical="center" wrapText="1"/>
    </xf>
    <xf numFmtId="179" fontId="4" fillId="1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9" fontId="4" fillId="10" borderId="1" xfId="0" applyNumberFormat="1" applyFont="1" applyFill="1" applyBorder="1" applyAlignment="1">
      <alignment horizontal="center" vertical="center" wrapText="1"/>
    </xf>
    <xf numFmtId="179" fontId="4" fillId="7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horizontal="center" vertical="center" wrapText="1" shrinkToFit="1"/>
    </xf>
    <xf numFmtId="0" fontId="4" fillId="11" borderId="1" xfId="0" applyFont="1" applyFill="1" applyBorder="1" applyAlignment="1">
      <alignment horizontal="center" vertical="center" wrapText="1"/>
    </xf>
    <xf numFmtId="9" fontId="4" fillId="11" borderId="1" xfId="0" applyNumberFormat="1" applyFont="1" applyFill="1" applyBorder="1" applyAlignment="1">
      <alignment horizontal="center" vertical="center" wrapText="1"/>
    </xf>
    <xf numFmtId="9" fontId="4" fillId="11" borderId="1" xfId="0" applyNumberFormat="1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176" fontId="4" fillId="12" borderId="1" xfId="0" applyNumberFormat="1" applyFont="1" applyFill="1" applyBorder="1" applyAlignment="1">
      <alignment horizontal="center" vertical="center" wrapText="1"/>
    </xf>
    <xf numFmtId="176" fontId="4" fillId="12" borderId="1" xfId="0" applyNumberFormat="1" applyFont="1" applyFill="1" applyBorder="1" applyAlignment="1">
      <alignment horizontal="center" vertical="center" wrapText="1" shrinkToFit="1"/>
    </xf>
    <xf numFmtId="179" fontId="4" fillId="12" borderId="1" xfId="0" applyNumberFormat="1" applyFont="1" applyFill="1" applyBorder="1" applyAlignment="1">
      <alignment horizontal="center" vertical="center" wrapText="1"/>
    </xf>
    <xf numFmtId="9" fontId="4" fillId="12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76" fontId="4" fillId="2" borderId="0" xfId="0" applyNumberFormat="1" applyFont="1" applyFill="1" applyBorder="1" applyAlignment="1">
      <alignment vertical="center" wrapText="1" shrinkToFit="1"/>
    </xf>
    <xf numFmtId="176" fontId="4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 shrinkToFit="1"/>
    </xf>
    <xf numFmtId="179" fontId="26" fillId="2" borderId="1" xfId="0" applyNumberFormat="1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 shrinkToFi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9" fontId="24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 shrinkToFit="1"/>
    </xf>
    <xf numFmtId="176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7" fontId="24" fillId="2" borderId="1" xfId="0" applyNumberFormat="1" applyFont="1" applyFill="1" applyBorder="1" applyAlignment="1">
      <alignment horizontal="center" vertical="center" wrapText="1" shrinkToFit="1"/>
    </xf>
    <xf numFmtId="177" fontId="24" fillId="2" borderId="1" xfId="0" applyNumberFormat="1" applyFont="1" applyFill="1" applyBorder="1" applyAlignment="1">
      <alignment horizontal="center" vertical="center" wrapText="1"/>
    </xf>
    <xf numFmtId="9" fontId="2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9" fontId="24" fillId="0" borderId="0" xfId="0" applyNumberFormat="1" applyFont="1" applyFill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/>
    </xf>
    <xf numFmtId="179" fontId="24" fillId="0" borderId="0" xfId="0" applyNumberFormat="1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176" fontId="26" fillId="0" borderId="1" xfId="0" applyNumberFormat="1" applyFont="1" applyFill="1" applyBorder="1" applyAlignment="1">
      <alignment horizontal="center" vertical="center" wrapText="1" shrinkToFit="1"/>
    </xf>
    <xf numFmtId="180" fontId="28" fillId="0" borderId="1" xfId="0" applyNumberFormat="1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 wrapText="1" shrinkToFit="1"/>
    </xf>
    <xf numFmtId="9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24" fillId="13" borderId="1" xfId="0" applyNumberFormat="1" applyFont="1" applyFill="1" applyBorder="1" applyAlignment="1">
      <alignment horizontal="left" vertical="center" wrapText="1"/>
    </xf>
    <xf numFmtId="49" fontId="24" fillId="13" borderId="1" xfId="0" applyNumberFormat="1" applyFont="1" applyFill="1" applyBorder="1" applyAlignment="1">
      <alignment horizontal="center" vertical="center" wrapText="1"/>
    </xf>
    <xf numFmtId="49" fontId="24" fillId="14" borderId="1" xfId="0" applyNumberFormat="1" applyFont="1" applyFill="1" applyBorder="1" applyAlignment="1">
      <alignment horizontal="left" vertical="center" wrapText="1"/>
    </xf>
    <xf numFmtId="49" fontId="24" fillId="14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1028700</xdr:colOff>
          <xdr:row>1</xdr:row>
          <xdr:rowOff>0</xdr:rowOff>
        </xdr:from>
        <xdr:to>
          <xdr:col>7</xdr:col>
          <xdr:colOff>447675</xdr:colOff>
          <xdr:row>2</xdr:row>
          <xdr:rowOff>133350</xdr:rowOff>
        </xdr:to>
        <xdr:sp macro="[2]!main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6404610" y="220980"/>
              <a:ext cx="1082675" cy="43815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计算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4037;&#20316;\&#26376;&#24230;&#19994;&#21153;\&#36130;&#25919;&#26376;&#25253;\2021&#24180;\12&#26376;\2021&#24180;12&#26376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D:\&#24037;&#36152;&#22788;&#24037;&#20316;\&#30465;&#32423;&#25903;&#25345;&#39640;&#36136;&#37327;&#21457;&#23637;&#22870;&#21169;&#36164;&#37329;&#23454;&#26045;&#32454;&#21017;&#65288;&#38024;&#23545;&#37325;&#28857;&#20225;&#19994;&#33853;&#23454;&#65289;\&#31246;&#21153;&#21453;&#39304;&#27979;&#31639;\&#31246;&#21153;&#21453;&#39304;&#25968;&#25454;&#24182;&#27979;&#31639;\&#27979;&#31639;\0427&#27979;&#31639;&#65288;&#22686;&#24133;&#36229;&#32435;&#20837;&#22870;&#21169;&#33539;&#22260;&#20225;&#19994;&#24179;&#22343;&#27700;&#24179;&#25353;&#39044;&#31639;&#35201;&#27714;&#27979;&#31639;&#65289;\2021&#24180;&#30465;&#32423;&#39640;&#36136;&#37327;&#21457;&#23637;&#37325;&#28857;&#20225;&#19994;0427(&#24179;&#22343;&#27700;&#24179;&#25353;&#33719;&#24471;&#22522;&#30784;&#24615;&#22870;&#21169;&#35745;&#31639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年"/>
      <sheetName val="2015年"/>
      <sheetName val="2016年"/>
      <sheetName val="2017年"/>
      <sheetName val="2018年"/>
      <sheetName val="2019年"/>
      <sheetName val="2020年"/>
      <sheetName val="2021年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16068424</v>
          </cell>
          <cell r="E3">
            <v>6209211</v>
          </cell>
          <cell r="F3">
            <v>1757111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年省级高质量发展重点企业0427(平均水平按获得基础性"/>
    </sheetNames>
    <definedNames>
      <definedName name="mai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9"/>
  <sheetViews>
    <sheetView showZeros="0"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L31" sqref="L31"/>
    </sheetView>
  </sheetViews>
  <sheetFormatPr defaultColWidth="9" defaultRowHeight="14.4" outlineLevelCol="3"/>
  <cols>
    <col min="1" max="1" width="5.87962962962963" style="278" customWidth="1"/>
    <col min="2" max="2" width="1.62962962962963" style="279" hidden="1" customWidth="1" outlineLevel="1"/>
    <col min="3" max="3" width="52.4537037037037" style="280" customWidth="1" collapsed="1"/>
    <col min="4" max="4" width="16.9074074074074" style="278" customWidth="1"/>
    <col min="5" max="16378" width="9" style="280"/>
  </cols>
  <sheetData>
    <row r="1" s="276" customFormat="1" ht="21" customHeight="1" spans="1:4">
      <c r="A1" s="281" t="s">
        <v>0</v>
      </c>
      <c r="B1" s="279"/>
      <c r="D1" s="278"/>
    </row>
    <row r="2" s="277" customFormat="1" ht="28" customHeight="1" spans="1:4">
      <c r="A2" s="282" t="s">
        <v>1</v>
      </c>
      <c r="B2" s="282"/>
      <c r="C2" s="282"/>
      <c r="D2" s="282"/>
    </row>
    <row r="3" ht="10" customHeight="1"/>
    <row r="4" ht="21.95" customHeight="1" spans="1:4">
      <c r="A4" s="283" t="s">
        <v>2</v>
      </c>
      <c r="B4" s="283" t="s">
        <v>3</v>
      </c>
      <c r="C4" s="284" t="s">
        <v>4</v>
      </c>
      <c r="D4" s="283" t="s">
        <v>5</v>
      </c>
    </row>
    <row r="5" ht="18" customHeight="1" spans="1:4">
      <c r="A5" s="285"/>
      <c r="B5" s="285"/>
      <c r="C5" s="286"/>
      <c r="D5" s="285"/>
    </row>
    <row r="6" ht="21.95" customHeight="1" spans="1:4">
      <c r="A6" s="287" t="s">
        <v>6</v>
      </c>
      <c r="B6" s="287"/>
      <c r="C6" s="287"/>
      <c r="D6" s="287"/>
    </row>
    <row r="7" ht="21.95" customHeight="1" spans="1:4">
      <c r="A7" s="288">
        <v>1</v>
      </c>
      <c r="B7" s="288" t="s">
        <v>6</v>
      </c>
      <c r="C7" s="289" t="s">
        <v>7</v>
      </c>
      <c r="D7" s="288" t="s">
        <v>8</v>
      </c>
    </row>
    <row r="8" ht="21.95" customHeight="1" spans="1:4">
      <c r="A8" s="290">
        <v>2</v>
      </c>
      <c r="B8" s="291" t="s">
        <v>6</v>
      </c>
      <c r="C8" s="292" t="s">
        <v>9</v>
      </c>
      <c r="D8" s="293" t="s">
        <v>10</v>
      </c>
    </row>
    <row r="9" ht="21.95" customHeight="1" spans="1:4">
      <c r="A9" s="290">
        <v>3</v>
      </c>
      <c r="B9" s="291" t="s">
        <v>6</v>
      </c>
      <c r="C9" s="292" t="s">
        <v>11</v>
      </c>
      <c r="D9" s="293" t="s">
        <v>12</v>
      </c>
    </row>
    <row r="10" ht="21.95" customHeight="1" spans="1:4">
      <c r="A10" s="290">
        <v>4</v>
      </c>
      <c r="B10" s="291" t="s">
        <v>6</v>
      </c>
      <c r="C10" s="292" t="s">
        <v>13</v>
      </c>
      <c r="D10" s="293" t="s">
        <v>8</v>
      </c>
    </row>
    <row r="11" ht="21.95" customHeight="1" spans="1:4">
      <c r="A11" s="290">
        <v>5</v>
      </c>
      <c r="B11" s="291" t="s">
        <v>6</v>
      </c>
      <c r="C11" s="292" t="s">
        <v>14</v>
      </c>
      <c r="D11" s="293" t="s">
        <v>10</v>
      </c>
    </row>
    <row r="12" ht="21.95" customHeight="1" spans="1:4">
      <c r="A12" s="290">
        <v>6</v>
      </c>
      <c r="B12" s="291" t="s">
        <v>6</v>
      </c>
      <c r="C12" s="292" t="s">
        <v>15</v>
      </c>
      <c r="D12" s="293" t="s">
        <v>8</v>
      </c>
    </row>
    <row r="13" ht="21.95" customHeight="1" spans="1:4">
      <c r="A13" s="290">
        <v>7</v>
      </c>
      <c r="B13" s="291" t="s">
        <v>6</v>
      </c>
      <c r="C13" s="292" t="s">
        <v>16</v>
      </c>
      <c r="D13" s="293" t="s">
        <v>17</v>
      </c>
    </row>
    <row r="14" ht="21.95" customHeight="1" spans="1:4">
      <c r="A14" s="290">
        <v>8</v>
      </c>
      <c r="B14" s="291" t="s">
        <v>6</v>
      </c>
      <c r="C14" s="292" t="s">
        <v>18</v>
      </c>
      <c r="D14" s="293" t="s">
        <v>19</v>
      </c>
    </row>
    <row r="15" ht="21.95" customHeight="1" spans="1:4">
      <c r="A15" s="290">
        <v>9</v>
      </c>
      <c r="B15" s="291" t="s">
        <v>6</v>
      </c>
      <c r="C15" s="292" t="s">
        <v>20</v>
      </c>
      <c r="D15" s="293" t="s">
        <v>10</v>
      </c>
    </row>
    <row r="16" ht="21.95" customHeight="1" spans="1:4">
      <c r="A16" s="290">
        <v>10</v>
      </c>
      <c r="B16" s="290" t="s">
        <v>6</v>
      </c>
      <c r="C16" s="294" t="s">
        <v>21</v>
      </c>
      <c r="D16" s="290" t="s">
        <v>19</v>
      </c>
    </row>
    <row r="17" ht="21.95" customHeight="1" spans="1:4">
      <c r="A17" s="287" t="s">
        <v>22</v>
      </c>
      <c r="B17" s="287"/>
      <c r="C17" s="287"/>
      <c r="D17" s="287"/>
    </row>
    <row r="18" ht="21.95" customHeight="1" spans="1:4">
      <c r="A18" s="291">
        <v>11</v>
      </c>
      <c r="B18" s="295" t="s">
        <v>22</v>
      </c>
      <c r="C18" s="296" t="s">
        <v>23</v>
      </c>
      <c r="D18" s="295" t="s">
        <v>8</v>
      </c>
    </row>
    <row r="19" ht="21.95" customHeight="1" spans="1:4">
      <c r="A19" s="291">
        <v>12</v>
      </c>
      <c r="B19" s="295" t="s">
        <v>22</v>
      </c>
      <c r="C19" s="296" t="s">
        <v>24</v>
      </c>
      <c r="D19" s="295" t="s">
        <v>8</v>
      </c>
    </row>
    <row r="20" ht="21.95" customHeight="1" spans="1:4">
      <c r="A20" s="291">
        <v>13</v>
      </c>
      <c r="B20" s="295" t="s">
        <v>22</v>
      </c>
      <c r="C20" s="296" t="s">
        <v>25</v>
      </c>
      <c r="D20" s="295" t="s">
        <v>10</v>
      </c>
    </row>
    <row r="21" ht="21.95" customHeight="1" spans="1:4">
      <c r="A21" s="291">
        <v>14</v>
      </c>
      <c r="B21" s="295" t="s">
        <v>22</v>
      </c>
      <c r="C21" s="296" t="s">
        <v>26</v>
      </c>
      <c r="D21" s="295" t="s">
        <v>27</v>
      </c>
    </row>
    <row r="22" ht="21.95" customHeight="1" spans="1:4">
      <c r="A22" s="291">
        <v>15</v>
      </c>
      <c r="B22" s="295" t="s">
        <v>22</v>
      </c>
      <c r="C22" s="296" t="s">
        <v>28</v>
      </c>
      <c r="D22" s="295" t="s">
        <v>29</v>
      </c>
    </row>
    <row r="23" ht="21.95" customHeight="1" spans="1:4">
      <c r="A23" s="291">
        <v>16</v>
      </c>
      <c r="B23" s="295" t="s">
        <v>22</v>
      </c>
      <c r="C23" s="296" t="s">
        <v>30</v>
      </c>
      <c r="D23" s="295" t="s">
        <v>10</v>
      </c>
    </row>
    <row r="24" ht="21.95" customHeight="1" spans="1:4">
      <c r="A24" s="291">
        <v>17</v>
      </c>
      <c r="B24" s="295" t="s">
        <v>22</v>
      </c>
      <c r="C24" s="296" t="s">
        <v>31</v>
      </c>
      <c r="D24" s="295" t="s">
        <v>32</v>
      </c>
    </row>
    <row r="25" ht="21.95" customHeight="1" spans="1:4">
      <c r="A25" s="291">
        <v>18</v>
      </c>
      <c r="B25" s="295" t="s">
        <v>22</v>
      </c>
      <c r="C25" s="296" t="s">
        <v>33</v>
      </c>
      <c r="D25" s="295" t="s">
        <v>17</v>
      </c>
    </row>
    <row r="26" ht="21.95" customHeight="1" spans="1:4">
      <c r="A26" s="291">
        <v>19</v>
      </c>
      <c r="B26" s="295" t="s">
        <v>22</v>
      </c>
      <c r="C26" s="296" t="s">
        <v>34</v>
      </c>
      <c r="D26" s="295" t="s">
        <v>12</v>
      </c>
    </row>
    <row r="27" ht="21.95" customHeight="1" spans="1:4">
      <c r="A27" s="291">
        <v>20</v>
      </c>
      <c r="B27" s="297" t="s">
        <v>22</v>
      </c>
      <c r="C27" s="294" t="s">
        <v>35</v>
      </c>
      <c r="D27" s="297" t="s">
        <v>29</v>
      </c>
    </row>
    <row r="28" ht="21.95" customHeight="1" spans="1:4">
      <c r="A28" s="298"/>
      <c r="B28" s="287" t="s">
        <v>36</v>
      </c>
      <c r="C28" s="287"/>
      <c r="D28" s="287"/>
    </row>
    <row r="29" ht="21.95" customHeight="1" spans="1:4">
      <c r="A29" s="291">
        <v>21</v>
      </c>
      <c r="B29" s="295" t="s">
        <v>36</v>
      </c>
      <c r="C29" s="296" t="s">
        <v>37</v>
      </c>
      <c r="D29" s="295" t="s">
        <v>29</v>
      </c>
    </row>
    <row r="30" ht="21.95" customHeight="1" spans="1:4">
      <c r="A30" s="290" t="s">
        <v>38</v>
      </c>
      <c r="B30" s="297" t="s">
        <v>36</v>
      </c>
      <c r="C30" s="294" t="s">
        <v>39</v>
      </c>
      <c r="D30" s="297" t="s">
        <v>17</v>
      </c>
    </row>
    <row r="31" ht="21.95" customHeight="1" spans="1:4">
      <c r="A31" s="299"/>
      <c r="B31" s="287" t="s">
        <v>40</v>
      </c>
      <c r="C31" s="287"/>
      <c r="D31" s="287"/>
    </row>
    <row r="32" ht="21.95" customHeight="1" spans="1:4">
      <c r="A32" s="291" t="s">
        <v>41</v>
      </c>
      <c r="B32" s="295" t="s">
        <v>40</v>
      </c>
      <c r="C32" s="296" t="s">
        <v>42</v>
      </c>
      <c r="D32" s="295" t="s">
        <v>43</v>
      </c>
    </row>
    <row r="33" ht="21.95" customHeight="1" spans="1:4">
      <c r="A33" s="291" t="s">
        <v>44</v>
      </c>
      <c r="B33" s="295" t="s">
        <v>40</v>
      </c>
      <c r="C33" s="296" t="s">
        <v>45</v>
      </c>
      <c r="D33" s="295" t="s">
        <v>46</v>
      </c>
    </row>
    <row r="34" ht="21.95" customHeight="1" spans="1:4">
      <c r="A34" s="291" t="s">
        <v>47</v>
      </c>
      <c r="B34" s="295" t="s">
        <v>40</v>
      </c>
      <c r="C34" s="296" t="s">
        <v>48</v>
      </c>
      <c r="D34" s="295" t="s">
        <v>19</v>
      </c>
    </row>
    <row r="35" ht="21.95" customHeight="1" spans="1:4">
      <c r="A35" s="291" t="s">
        <v>49</v>
      </c>
      <c r="B35" s="297" t="s">
        <v>40</v>
      </c>
      <c r="C35" s="294" t="s">
        <v>50</v>
      </c>
      <c r="D35" s="297" t="s">
        <v>12</v>
      </c>
    </row>
    <row r="36" ht="21.95" customHeight="1" spans="1:4">
      <c r="A36" s="291" t="s">
        <v>51</v>
      </c>
      <c r="B36" s="295" t="s">
        <v>40</v>
      </c>
      <c r="C36" s="296" t="s">
        <v>52</v>
      </c>
      <c r="D36" s="295" t="s">
        <v>46</v>
      </c>
    </row>
    <row r="37" ht="21.95" customHeight="1" spans="1:4">
      <c r="A37" s="291" t="s">
        <v>53</v>
      </c>
      <c r="B37" s="295" t="s">
        <v>40</v>
      </c>
      <c r="C37" s="296" t="s">
        <v>54</v>
      </c>
      <c r="D37" s="295" t="s">
        <v>55</v>
      </c>
    </row>
    <row r="38" ht="21.95" customHeight="1" spans="1:4">
      <c r="A38" s="291" t="s">
        <v>56</v>
      </c>
      <c r="B38" s="297" t="s">
        <v>40</v>
      </c>
      <c r="C38" s="294" t="s">
        <v>57</v>
      </c>
      <c r="D38" s="297" t="s">
        <v>17</v>
      </c>
    </row>
    <row r="39" ht="21.95" customHeight="1" spans="1:4">
      <c r="A39" s="291" t="s">
        <v>58</v>
      </c>
      <c r="B39" s="295" t="s">
        <v>40</v>
      </c>
      <c r="C39" s="296" t="s">
        <v>59</v>
      </c>
      <c r="D39" s="295" t="s">
        <v>60</v>
      </c>
    </row>
    <row r="40" ht="21.95" customHeight="1" spans="1:4">
      <c r="A40" s="291" t="s">
        <v>61</v>
      </c>
      <c r="B40" s="297" t="s">
        <v>40</v>
      </c>
      <c r="C40" s="294" t="s">
        <v>62</v>
      </c>
      <c r="D40" s="297" t="s">
        <v>63</v>
      </c>
    </row>
    <row r="41" ht="21.95" customHeight="1" spans="1:4">
      <c r="A41" s="291" t="s">
        <v>64</v>
      </c>
      <c r="B41" s="297" t="s">
        <v>40</v>
      </c>
      <c r="C41" s="300" t="s">
        <v>65</v>
      </c>
      <c r="D41" s="301" t="s">
        <v>27</v>
      </c>
    </row>
    <row r="42" ht="21.95" customHeight="1" spans="1:4">
      <c r="A42" s="299"/>
      <c r="B42" s="287" t="s">
        <v>66</v>
      </c>
      <c r="C42" s="287"/>
      <c r="D42" s="287"/>
    </row>
    <row r="43" ht="21.95" customHeight="1" spans="1:4">
      <c r="A43" s="291" t="s">
        <v>67</v>
      </c>
      <c r="B43" s="297" t="s">
        <v>66</v>
      </c>
      <c r="C43" s="300" t="s">
        <v>68</v>
      </c>
      <c r="D43" s="301" t="s">
        <v>46</v>
      </c>
    </row>
    <row r="44" ht="21.95" customHeight="1" spans="1:4">
      <c r="A44" s="291" t="s">
        <v>69</v>
      </c>
      <c r="B44" s="297" t="s">
        <v>66</v>
      </c>
      <c r="C44" s="294" t="s">
        <v>70</v>
      </c>
      <c r="D44" s="290" t="s">
        <v>17</v>
      </c>
    </row>
    <row r="45" ht="21.95" customHeight="1" spans="1:4">
      <c r="A45" s="291" t="s">
        <v>71</v>
      </c>
      <c r="B45" s="297" t="s">
        <v>66</v>
      </c>
      <c r="C45" s="294" t="s">
        <v>72</v>
      </c>
      <c r="D45" s="297" t="s">
        <v>10</v>
      </c>
    </row>
    <row r="46" ht="21.95" customHeight="1" spans="1:4">
      <c r="A46" s="291" t="s">
        <v>73</v>
      </c>
      <c r="B46" s="297" t="s">
        <v>66</v>
      </c>
      <c r="C46" s="300" t="s">
        <v>74</v>
      </c>
      <c r="D46" s="301" t="s">
        <v>75</v>
      </c>
    </row>
    <row r="47" ht="21.95" customHeight="1" spans="1:4">
      <c r="A47" s="291" t="s">
        <v>76</v>
      </c>
      <c r="B47" s="297" t="s">
        <v>66</v>
      </c>
      <c r="C47" s="294" t="s">
        <v>77</v>
      </c>
      <c r="D47" s="297" t="s">
        <v>10</v>
      </c>
    </row>
    <row r="48" ht="21.95" customHeight="1" spans="1:4">
      <c r="A48" s="291" t="s">
        <v>78</v>
      </c>
      <c r="B48" s="297" t="s">
        <v>66</v>
      </c>
      <c r="C48" s="294" t="s">
        <v>79</v>
      </c>
      <c r="D48" s="297" t="s">
        <v>10</v>
      </c>
    </row>
    <row r="49" ht="21.95" customHeight="1" spans="1:4">
      <c r="A49" s="291" t="s">
        <v>80</v>
      </c>
      <c r="B49" s="297" t="s">
        <v>66</v>
      </c>
      <c r="C49" s="300" t="s">
        <v>81</v>
      </c>
      <c r="D49" s="297" t="s">
        <v>17</v>
      </c>
    </row>
    <row r="50" ht="21.95" customHeight="1" spans="1:4">
      <c r="A50" s="291" t="s">
        <v>82</v>
      </c>
      <c r="B50" s="297" t="s">
        <v>66</v>
      </c>
      <c r="C50" s="302" t="s">
        <v>83</v>
      </c>
      <c r="D50" s="303" t="s">
        <v>12</v>
      </c>
    </row>
    <row r="51" ht="21.95" customHeight="1" spans="1:4">
      <c r="A51" s="291" t="s">
        <v>84</v>
      </c>
      <c r="B51" s="297" t="s">
        <v>66</v>
      </c>
      <c r="C51" s="294" t="s">
        <v>85</v>
      </c>
      <c r="D51" s="290" t="s">
        <v>17</v>
      </c>
    </row>
    <row r="52" ht="21.95" customHeight="1" spans="1:4">
      <c r="A52" s="291" t="s">
        <v>86</v>
      </c>
      <c r="B52" s="297" t="s">
        <v>66</v>
      </c>
      <c r="C52" s="300" t="s">
        <v>87</v>
      </c>
      <c r="D52" s="301" t="s">
        <v>17</v>
      </c>
    </row>
    <row r="53" ht="21.95" customHeight="1" spans="1:4">
      <c r="A53" s="299"/>
      <c r="B53" s="287" t="s">
        <v>88</v>
      </c>
      <c r="C53" s="287"/>
      <c r="D53" s="287"/>
    </row>
    <row r="54" ht="21.95" customHeight="1" spans="1:4">
      <c r="A54" s="290" t="s">
        <v>89</v>
      </c>
      <c r="B54" s="297" t="s">
        <v>88</v>
      </c>
      <c r="C54" s="294" t="s">
        <v>90</v>
      </c>
      <c r="D54" s="297" t="s">
        <v>8</v>
      </c>
    </row>
    <row r="55" ht="21.95" customHeight="1" spans="1:4">
      <c r="A55" s="290" t="s">
        <v>91</v>
      </c>
      <c r="B55" s="295" t="s">
        <v>88</v>
      </c>
      <c r="C55" s="296" t="s">
        <v>92</v>
      </c>
      <c r="D55" s="295" t="s">
        <v>8</v>
      </c>
    </row>
    <row r="56" ht="21.95" customHeight="1" spans="1:4">
      <c r="A56" s="290" t="s">
        <v>93</v>
      </c>
      <c r="B56" s="295" t="s">
        <v>88</v>
      </c>
      <c r="C56" s="296" t="s">
        <v>94</v>
      </c>
      <c r="D56" s="295" t="s">
        <v>19</v>
      </c>
    </row>
    <row r="57" ht="21.95" customHeight="1" spans="1:4">
      <c r="A57" s="290" t="s">
        <v>95</v>
      </c>
      <c r="B57" s="295" t="s">
        <v>88</v>
      </c>
      <c r="C57" s="296" t="s">
        <v>96</v>
      </c>
      <c r="D57" s="295" t="s">
        <v>19</v>
      </c>
    </row>
    <row r="58" ht="21.95" customHeight="1" spans="1:4">
      <c r="A58" s="290" t="s">
        <v>97</v>
      </c>
      <c r="B58" s="295" t="s">
        <v>88</v>
      </c>
      <c r="C58" s="296" t="s">
        <v>98</v>
      </c>
      <c r="D58" s="295" t="s">
        <v>8</v>
      </c>
    </row>
    <row r="59" ht="21.95" customHeight="1" spans="1:4">
      <c r="A59" s="290" t="s">
        <v>99</v>
      </c>
      <c r="B59" s="295" t="s">
        <v>88</v>
      </c>
      <c r="C59" s="296" t="s">
        <v>100</v>
      </c>
      <c r="D59" s="295" t="s">
        <v>60</v>
      </c>
    </row>
    <row r="60" ht="21.95" customHeight="1" spans="1:4">
      <c r="A60" s="290" t="s">
        <v>101</v>
      </c>
      <c r="B60" s="295" t="s">
        <v>88</v>
      </c>
      <c r="C60" s="296" t="s">
        <v>102</v>
      </c>
      <c r="D60" s="295" t="s">
        <v>27</v>
      </c>
    </row>
    <row r="61" ht="21.95" customHeight="1" spans="1:4">
      <c r="A61" s="290" t="s">
        <v>103</v>
      </c>
      <c r="B61" s="295" t="s">
        <v>88</v>
      </c>
      <c r="C61" s="296" t="s">
        <v>104</v>
      </c>
      <c r="D61" s="295" t="s">
        <v>8</v>
      </c>
    </row>
    <row r="62" ht="21.95" customHeight="1" spans="1:4">
      <c r="A62" s="290" t="s">
        <v>105</v>
      </c>
      <c r="B62" s="295" t="s">
        <v>88</v>
      </c>
      <c r="C62" s="296" t="s">
        <v>106</v>
      </c>
      <c r="D62" s="295" t="s">
        <v>8</v>
      </c>
    </row>
    <row r="63" ht="21.95" customHeight="1" spans="1:4">
      <c r="A63" s="290" t="s">
        <v>107</v>
      </c>
      <c r="B63" s="297" t="s">
        <v>88</v>
      </c>
      <c r="C63" s="304" t="s">
        <v>108</v>
      </c>
      <c r="D63" s="297" t="s">
        <v>60</v>
      </c>
    </row>
    <row r="64" ht="21.95" customHeight="1" spans="1:4">
      <c r="A64" s="298"/>
      <c r="B64" s="287" t="s">
        <v>109</v>
      </c>
      <c r="C64" s="287"/>
      <c r="D64" s="287"/>
    </row>
    <row r="65" ht="21.95" customHeight="1" spans="1:4">
      <c r="A65" s="290" t="s">
        <v>110</v>
      </c>
      <c r="B65" s="297" t="s">
        <v>109</v>
      </c>
      <c r="C65" s="294" t="s">
        <v>111</v>
      </c>
      <c r="D65" s="297" t="s">
        <v>17</v>
      </c>
    </row>
    <row r="66" ht="21.95" customHeight="1" spans="1:4">
      <c r="A66" s="290" t="s">
        <v>112</v>
      </c>
      <c r="B66" s="295" t="s">
        <v>109</v>
      </c>
      <c r="C66" s="296" t="s">
        <v>113</v>
      </c>
      <c r="D66" s="295" t="s">
        <v>12</v>
      </c>
    </row>
    <row r="67" ht="21.95" customHeight="1" spans="1:4">
      <c r="A67" s="290" t="s">
        <v>114</v>
      </c>
      <c r="B67" s="295" t="s">
        <v>109</v>
      </c>
      <c r="C67" s="296" t="s">
        <v>115</v>
      </c>
      <c r="D67" s="295" t="s">
        <v>12</v>
      </c>
    </row>
    <row r="68" ht="21.95" customHeight="1" spans="1:4">
      <c r="A68" s="290" t="s">
        <v>116</v>
      </c>
      <c r="B68" s="295" t="s">
        <v>109</v>
      </c>
      <c r="C68" s="296" t="s">
        <v>117</v>
      </c>
      <c r="D68" s="295" t="s">
        <v>118</v>
      </c>
    </row>
    <row r="69" ht="21.95" customHeight="1" spans="1:4">
      <c r="A69" s="290" t="s">
        <v>119</v>
      </c>
      <c r="B69" s="295" t="s">
        <v>109</v>
      </c>
      <c r="C69" s="296" t="s">
        <v>120</v>
      </c>
      <c r="D69" s="295" t="s">
        <v>19</v>
      </c>
    </row>
    <row r="70" ht="21.95" customHeight="1" spans="1:4">
      <c r="A70" s="290" t="s">
        <v>121</v>
      </c>
      <c r="B70" s="297" t="s">
        <v>109</v>
      </c>
      <c r="C70" s="294" t="s">
        <v>122</v>
      </c>
      <c r="D70" s="297" t="s">
        <v>10</v>
      </c>
    </row>
    <row r="71" ht="21.95" customHeight="1" spans="1:4">
      <c r="A71" s="290" t="s">
        <v>123</v>
      </c>
      <c r="B71" s="295" t="s">
        <v>109</v>
      </c>
      <c r="C71" s="296" t="s">
        <v>124</v>
      </c>
      <c r="D71" s="295" t="s">
        <v>125</v>
      </c>
    </row>
    <row r="72" ht="21.95" customHeight="1" spans="1:4">
      <c r="A72" s="290" t="s">
        <v>126</v>
      </c>
      <c r="B72" s="295" t="s">
        <v>109</v>
      </c>
      <c r="C72" s="296" t="s">
        <v>127</v>
      </c>
      <c r="D72" s="295" t="s">
        <v>17</v>
      </c>
    </row>
    <row r="73" ht="21.95" customHeight="1" spans="1:4">
      <c r="A73" s="298"/>
      <c r="B73" s="287" t="s">
        <v>128</v>
      </c>
      <c r="C73" s="287"/>
      <c r="D73" s="287"/>
    </row>
    <row r="74" ht="21.95" customHeight="1" spans="1:4">
      <c r="A74" s="290" t="s">
        <v>129</v>
      </c>
      <c r="B74" s="297" t="s">
        <v>128</v>
      </c>
      <c r="C74" s="294" t="s">
        <v>130</v>
      </c>
      <c r="D74" s="297" t="s">
        <v>63</v>
      </c>
    </row>
    <row r="75" ht="21.95" customHeight="1" spans="1:4">
      <c r="A75" s="290" t="s">
        <v>131</v>
      </c>
      <c r="B75" s="295" t="s">
        <v>128</v>
      </c>
      <c r="C75" s="296" t="s">
        <v>132</v>
      </c>
      <c r="D75" s="295" t="s">
        <v>17</v>
      </c>
    </row>
    <row r="76" ht="21.95" customHeight="1" spans="1:4">
      <c r="A76" s="290" t="s">
        <v>133</v>
      </c>
      <c r="B76" s="295" t="s">
        <v>128</v>
      </c>
      <c r="C76" s="296" t="s">
        <v>134</v>
      </c>
      <c r="D76" s="295" t="s">
        <v>12</v>
      </c>
    </row>
    <row r="77" ht="21.95" customHeight="1" spans="1:4">
      <c r="A77" s="290" t="s">
        <v>135</v>
      </c>
      <c r="B77" s="295" t="s">
        <v>128</v>
      </c>
      <c r="C77" s="296" t="s">
        <v>136</v>
      </c>
      <c r="D77" s="295" t="s">
        <v>46</v>
      </c>
    </row>
    <row r="78" ht="21.95" customHeight="1" spans="1:4">
      <c r="A78" s="290" t="s">
        <v>137</v>
      </c>
      <c r="B78" s="295" t="s">
        <v>128</v>
      </c>
      <c r="C78" s="296" t="s">
        <v>138</v>
      </c>
      <c r="D78" s="295" t="s">
        <v>8</v>
      </c>
    </row>
    <row r="79" ht="21.95" customHeight="1" spans="1:4">
      <c r="A79" s="290" t="s">
        <v>139</v>
      </c>
      <c r="B79" s="295" t="s">
        <v>128</v>
      </c>
      <c r="C79" s="296" t="s">
        <v>140</v>
      </c>
      <c r="D79" s="295" t="s">
        <v>118</v>
      </c>
    </row>
    <row r="80" ht="21.95" customHeight="1" spans="1:4">
      <c r="A80" s="290" t="s">
        <v>141</v>
      </c>
      <c r="B80" s="295" t="s">
        <v>128</v>
      </c>
      <c r="C80" s="296" t="s">
        <v>142</v>
      </c>
      <c r="D80" s="295" t="s">
        <v>43</v>
      </c>
    </row>
    <row r="81" ht="21.95" customHeight="1" spans="1:4">
      <c r="A81" s="290" t="s">
        <v>143</v>
      </c>
      <c r="B81" s="295" t="s">
        <v>128</v>
      </c>
      <c r="C81" s="296" t="s">
        <v>144</v>
      </c>
      <c r="D81" s="295" t="s">
        <v>27</v>
      </c>
    </row>
    <row r="82" ht="21.95" customHeight="1" spans="1:4">
      <c r="A82" s="290" t="s">
        <v>145</v>
      </c>
      <c r="B82" s="295" t="s">
        <v>128</v>
      </c>
      <c r="C82" s="296" t="s">
        <v>146</v>
      </c>
      <c r="D82" s="295" t="s">
        <v>32</v>
      </c>
    </row>
    <row r="83" ht="21.95" customHeight="1" spans="1:4">
      <c r="A83" s="290" t="s">
        <v>147</v>
      </c>
      <c r="B83" s="295" t="s">
        <v>128</v>
      </c>
      <c r="C83" s="296" t="s">
        <v>148</v>
      </c>
      <c r="D83" s="295" t="s">
        <v>10</v>
      </c>
    </row>
    <row r="84" ht="21.95" customHeight="1" spans="1:4">
      <c r="A84" s="299"/>
      <c r="B84" s="287" t="s">
        <v>149</v>
      </c>
      <c r="C84" s="287"/>
      <c r="D84" s="287"/>
    </row>
    <row r="85" ht="21.95" customHeight="1" spans="1:4">
      <c r="A85" s="291" t="s">
        <v>150</v>
      </c>
      <c r="B85" s="295" t="s">
        <v>149</v>
      </c>
      <c r="C85" s="296" t="s">
        <v>151</v>
      </c>
      <c r="D85" s="295" t="s">
        <v>19</v>
      </c>
    </row>
    <row r="86" ht="21.95" customHeight="1" spans="1:4">
      <c r="A86" s="291" t="s">
        <v>152</v>
      </c>
      <c r="B86" s="295" t="s">
        <v>149</v>
      </c>
      <c r="C86" s="296" t="s">
        <v>153</v>
      </c>
      <c r="D86" s="295" t="s">
        <v>12</v>
      </c>
    </row>
    <row r="87" ht="21.95" customHeight="1" spans="1:4">
      <c r="A87" s="291" t="s">
        <v>154</v>
      </c>
      <c r="B87" s="295" t="s">
        <v>149</v>
      </c>
      <c r="C87" s="296" t="s">
        <v>155</v>
      </c>
      <c r="D87" s="295" t="s">
        <v>29</v>
      </c>
    </row>
    <row r="88" ht="21.95" customHeight="1" spans="1:4">
      <c r="A88" s="291" t="s">
        <v>156</v>
      </c>
      <c r="B88" s="295" t="s">
        <v>149</v>
      </c>
      <c r="C88" s="296" t="s">
        <v>157</v>
      </c>
      <c r="D88" s="295" t="s">
        <v>118</v>
      </c>
    </row>
    <row r="89" ht="21.95" customHeight="1" spans="1:4">
      <c r="A89" s="291" t="s">
        <v>158</v>
      </c>
      <c r="B89" s="295" t="s">
        <v>149</v>
      </c>
      <c r="C89" s="296" t="s">
        <v>159</v>
      </c>
      <c r="D89" s="295" t="s">
        <v>32</v>
      </c>
    </row>
    <row r="90" ht="21.95" customHeight="1" spans="1:4">
      <c r="A90" s="291" t="s">
        <v>160</v>
      </c>
      <c r="B90" s="295" t="s">
        <v>149</v>
      </c>
      <c r="C90" s="296" t="s">
        <v>161</v>
      </c>
      <c r="D90" s="295" t="s">
        <v>12</v>
      </c>
    </row>
    <row r="91" ht="21.95" customHeight="1" spans="1:4">
      <c r="A91" s="291" t="s">
        <v>162</v>
      </c>
      <c r="B91" s="295" t="s">
        <v>149</v>
      </c>
      <c r="C91" s="296" t="s">
        <v>163</v>
      </c>
      <c r="D91" s="295" t="s">
        <v>60</v>
      </c>
    </row>
    <row r="92" ht="21.95" customHeight="1" spans="1:4">
      <c r="A92" s="291" t="s">
        <v>164</v>
      </c>
      <c r="B92" s="295" t="s">
        <v>149</v>
      </c>
      <c r="C92" s="296" t="s">
        <v>165</v>
      </c>
      <c r="D92" s="295" t="s">
        <v>118</v>
      </c>
    </row>
    <row r="93" ht="21.95" customHeight="1" spans="1:4">
      <c r="A93" s="298"/>
      <c r="B93" s="287" t="s">
        <v>166</v>
      </c>
      <c r="C93" s="287"/>
      <c r="D93" s="287"/>
    </row>
    <row r="94" ht="21.95" customHeight="1" spans="1:4">
      <c r="A94" s="290" t="s">
        <v>167</v>
      </c>
      <c r="B94" s="297" t="s">
        <v>166</v>
      </c>
      <c r="C94" s="305" t="s">
        <v>168</v>
      </c>
      <c r="D94" s="290" t="s">
        <v>8</v>
      </c>
    </row>
    <row r="95" ht="21.95" customHeight="1" spans="1:4">
      <c r="A95" s="290" t="s">
        <v>169</v>
      </c>
      <c r="B95" s="295" t="s">
        <v>166</v>
      </c>
      <c r="C95" s="294" t="s">
        <v>170</v>
      </c>
      <c r="D95" s="290" t="s">
        <v>10</v>
      </c>
    </row>
    <row r="96" ht="21.95" customHeight="1" spans="1:4">
      <c r="A96" s="290" t="s">
        <v>171</v>
      </c>
      <c r="B96" s="295" t="s">
        <v>166</v>
      </c>
      <c r="C96" s="305" t="s">
        <v>172</v>
      </c>
      <c r="D96" s="290" t="s">
        <v>10</v>
      </c>
    </row>
    <row r="97" ht="21.95" customHeight="1" spans="1:4">
      <c r="A97" s="290" t="s">
        <v>173</v>
      </c>
      <c r="B97" s="295" t="s">
        <v>166</v>
      </c>
      <c r="C97" s="305" t="s">
        <v>174</v>
      </c>
      <c r="D97" s="290" t="s">
        <v>17</v>
      </c>
    </row>
    <row r="98" ht="21.95" customHeight="1" spans="1:4">
      <c r="A98" s="290" t="s">
        <v>175</v>
      </c>
      <c r="B98" s="306" t="s">
        <v>166</v>
      </c>
      <c r="C98" s="294" t="s">
        <v>176</v>
      </c>
      <c r="D98" s="290" t="s">
        <v>12</v>
      </c>
    </row>
    <row r="99" ht="21.95" customHeight="1" spans="1:4">
      <c r="A99" s="290" t="s">
        <v>177</v>
      </c>
      <c r="B99" s="306" t="s">
        <v>166</v>
      </c>
      <c r="C99" s="305" t="s">
        <v>178</v>
      </c>
      <c r="D99" s="290" t="s">
        <v>60</v>
      </c>
    </row>
    <row r="100" ht="21.95" customHeight="1" spans="1:4">
      <c r="A100" s="290" t="s">
        <v>179</v>
      </c>
      <c r="B100" s="306" t="s">
        <v>166</v>
      </c>
      <c r="C100" s="305" t="s">
        <v>180</v>
      </c>
      <c r="D100" s="290" t="s">
        <v>32</v>
      </c>
    </row>
    <row r="101" ht="21.95" customHeight="1" spans="1:4">
      <c r="A101" s="307"/>
      <c r="B101" s="287" t="s">
        <v>181</v>
      </c>
      <c r="C101" s="287"/>
      <c r="D101" s="287"/>
    </row>
    <row r="102" ht="21.95" customHeight="1" spans="1:4">
      <c r="A102" s="291" t="s">
        <v>182</v>
      </c>
      <c r="B102" s="295" t="s">
        <v>181</v>
      </c>
      <c r="C102" s="308" t="s">
        <v>183</v>
      </c>
      <c r="D102" s="295" t="s">
        <v>60</v>
      </c>
    </row>
    <row r="103" ht="21.95" customHeight="1" spans="1:4">
      <c r="A103" s="291" t="s">
        <v>184</v>
      </c>
      <c r="B103" s="295" t="s">
        <v>181</v>
      </c>
      <c r="C103" s="308" t="s">
        <v>185</v>
      </c>
      <c r="D103" s="295" t="s">
        <v>46</v>
      </c>
    </row>
    <row r="104" ht="21.95" customHeight="1" spans="1:4">
      <c r="A104" s="291" t="s">
        <v>186</v>
      </c>
      <c r="B104" s="295" t="s">
        <v>181</v>
      </c>
      <c r="C104" s="308" t="s">
        <v>187</v>
      </c>
      <c r="D104" s="295" t="s">
        <v>32</v>
      </c>
    </row>
    <row r="105" ht="21.95" customHeight="1" spans="1:4">
      <c r="A105" s="291" t="s">
        <v>188</v>
      </c>
      <c r="B105" s="297" t="s">
        <v>181</v>
      </c>
      <c r="C105" s="305" t="s">
        <v>189</v>
      </c>
      <c r="D105" s="297" t="s">
        <v>43</v>
      </c>
    </row>
    <row r="106" ht="21.95" customHeight="1" spans="1:4">
      <c r="A106" s="291" t="s">
        <v>190</v>
      </c>
      <c r="B106" s="297" t="s">
        <v>181</v>
      </c>
      <c r="C106" s="305" t="s">
        <v>191</v>
      </c>
      <c r="D106" s="297" t="s">
        <v>55</v>
      </c>
    </row>
    <row r="107" ht="21.95" customHeight="1" spans="1:4">
      <c r="A107" s="291" t="s">
        <v>192</v>
      </c>
      <c r="B107" s="295" t="s">
        <v>181</v>
      </c>
      <c r="C107" s="308" t="s">
        <v>193</v>
      </c>
      <c r="D107" s="295" t="s">
        <v>63</v>
      </c>
    </row>
    <row r="108" ht="21.95" customHeight="1" spans="1:4">
      <c r="A108" s="291" t="s">
        <v>194</v>
      </c>
      <c r="B108" s="295" t="s">
        <v>181</v>
      </c>
      <c r="C108" s="308" t="s">
        <v>195</v>
      </c>
      <c r="D108" s="295" t="s">
        <v>10</v>
      </c>
    </row>
    <row r="109" ht="21.95" customHeight="1" spans="1:4">
      <c r="A109" s="291" t="s">
        <v>196</v>
      </c>
      <c r="B109" s="295" t="s">
        <v>181</v>
      </c>
      <c r="C109" s="308" t="s">
        <v>197</v>
      </c>
      <c r="D109" s="295" t="s">
        <v>10</v>
      </c>
    </row>
  </sheetData>
  <autoFilter ref="A5:D109"/>
  <mergeCells count="16">
    <mergeCell ref="A2:D2"/>
    <mergeCell ref="A6:D6"/>
    <mergeCell ref="A17:D17"/>
    <mergeCell ref="B28:D28"/>
    <mergeCell ref="B31:D31"/>
    <mergeCell ref="B42:D42"/>
    <mergeCell ref="B53:D53"/>
    <mergeCell ref="B64:D64"/>
    <mergeCell ref="B73:D73"/>
    <mergeCell ref="B84:D84"/>
    <mergeCell ref="B93:D93"/>
    <mergeCell ref="B101:D101"/>
    <mergeCell ref="A4:A5"/>
    <mergeCell ref="B4:B5"/>
    <mergeCell ref="C4:C5"/>
    <mergeCell ref="D4:D5"/>
  </mergeCells>
  <printOptions horizontalCentered="1"/>
  <pageMargins left="0.590277777777778" right="0.590277777777778" top="0.786805555555556" bottom="0.786805555555556" header="0.511805555555556" footer="0.59027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1"/>
  <sheetViews>
    <sheetView workbookViewId="0">
      <pane xSplit="1" ySplit="5" topLeftCell="B51" activePane="bottomRight" state="frozen"/>
      <selection/>
      <selection pane="topRight"/>
      <selection pane="bottomLeft"/>
      <selection pane="bottomRight" activeCell="AP39" sqref="AP39"/>
    </sheetView>
  </sheetViews>
  <sheetFormatPr defaultColWidth="9.5" defaultRowHeight="12"/>
  <cols>
    <col min="1" max="1" width="28.1296296296296" style="266" customWidth="1"/>
    <col min="2" max="2" width="16.8796296296296" style="57" customWidth="1"/>
    <col min="3" max="3" width="16.8796296296296" style="185" customWidth="1"/>
    <col min="4" max="4" width="16.8796296296296" style="57" customWidth="1"/>
    <col min="5" max="5" width="6.5" style="57" hidden="1" customWidth="1" outlineLevel="1"/>
    <col min="6" max="6" width="6.12962962962963" style="57" hidden="1" customWidth="1" outlineLevel="1"/>
    <col min="7" max="7" width="6.87962962962963" style="57" hidden="1" customWidth="1" outlineLevel="1"/>
    <col min="8" max="8" width="8.5" style="184" hidden="1" customWidth="1" outlineLevel="1" collapsed="1"/>
    <col min="9" max="9" width="1.12962962962963" style="57" hidden="1" customWidth="1" outlineLevel="1"/>
    <col min="10" max="10" width="9.5" style="57" collapsed="1"/>
    <col min="11" max="16384" width="9.5" style="57"/>
  </cols>
  <sheetData>
    <row r="1" ht="14.4" spans="1:1">
      <c r="A1" s="267" t="s">
        <v>198</v>
      </c>
    </row>
    <row r="2" ht="28.15" customHeight="1" spans="1:9">
      <c r="A2" s="186" t="s">
        <v>199</v>
      </c>
      <c r="B2" s="186"/>
      <c r="C2" s="186"/>
      <c r="D2" s="186"/>
      <c r="E2" s="186"/>
      <c r="F2" s="186"/>
      <c r="G2" s="186"/>
      <c r="H2" s="186"/>
      <c r="I2" s="186"/>
    </row>
    <row r="3" s="219" customFormat="1" ht="23.1" customHeight="1" spans="3:8">
      <c r="C3" s="268"/>
      <c r="D3" s="269" t="s">
        <v>200</v>
      </c>
      <c r="H3" s="270"/>
    </row>
    <row r="4" s="219" customFormat="1" ht="26.1" customHeight="1" spans="1:9">
      <c r="A4" s="232" t="s">
        <v>201</v>
      </c>
      <c r="B4" s="232" t="s">
        <v>202</v>
      </c>
      <c r="C4" s="232"/>
      <c r="D4" s="232" t="s">
        <v>203</v>
      </c>
      <c r="E4" s="232"/>
      <c r="F4" s="232"/>
      <c r="G4" s="232"/>
      <c r="H4" s="240" t="s">
        <v>204</v>
      </c>
      <c r="I4" s="275" t="s">
        <v>205</v>
      </c>
    </row>
    <row r="5" s="219" customFormat="1" ht="22.15" customHeight="1" spans="1:9">
      <c r="A5" s="232"/>
      <c r="B5" s="232" t="s">
        <v>206</v>
      </c>
      <c r="C5" s="271" t="s">
        <v>207</v>
      </c>
      <c r="D5" s="232"/>
      <c r="E5" s="232"/>
      <c r="F5" s="232"/>
      <c r="G5" s="232"/>
      <c r="H5" s="240"/>
      <c r="I5" s="275"/>
    </row>
    <row r="6" s="265" customFormat="1" ht="19.5" customHeight="1" spans="1:9">
      <c r="A6" s="237" t="s">
        <v>208</v>
      </c>
      <c r="B6" s="238">
        <v>8610339.56726285</v>
      </c>
      <c r="C6" s="272">
        <v>23.8</v>
      </c>
      <c r="D6" s="238">
        <v>23005.3523570377</v>
      </c>
      <c r="E6" s="238">
        <v>3670.92985708349</v>
      </c>
      <c r="F6" s="238">
        <v>7665.3169096898</v>
      </c>
      <c r="G6" s="238">
        <v>11981.8864910982</v>
      </c>
      <c r="H6" s="238">
        <v>-13151.9481593347</v>
      </c>
      <c r="I6" s="238"/>
    </row>
    <row r="7" s="219" customFormat="1" ht="19.5" customHeight="1" spans="1:9">
      <c r="A7" s="273" t="s">
        <v>209</v>
      </c>
      <c r="B7" s="240">
        <v>1453760.8325857</v>
      </c>
      <c r="C7" s="274">
        <v>22.2</v>
      </c>
      <c r="D7" s="240">
        <v>0</v>
      </c>
      <c r="E7" s="240">
        <v>0</v>
      </c>
      <c r="F7" s="240">
        <v>0</v>
      </c>
      <c r="G7" s="240">
        <v>0</v>
      </c>
      <c r="H7" s="240">
        <v>-6471.22102952175</v>
      </c>
      <c r="I7" s="232"/>
    </row>
    <row r="8" s="219" customFormat="1" ht="19.5" customHeight="1" spans="1:9">
      <c r="A8" s="273" t="s">
        <v>210</v>
      </c>
      <c r="B8" s="240">
        <v>590489.6069282</v>
      </c>
      <c r="C8" s="274">
        <v>33.7</v>
      </c>
      <c r="D8" s="240">
        <v>1861.624108247</v>
      </c>
      <c r="E8" s="240">
        <v>796.5031718244</v>
      </c>
      <c r="F8" s="240">
        <v>1179.19869917892</v>
      </c>
      <c r="G8" s="240">
        <v>0</v>
      </c>
      <c r="H8" s="240">
        <v>320.380765136939</v>
      </c>
      <c r="I8" s="232"/>
    </row>
    <row r="9" s="219" customFormat="1" ht="19.5" customHeight="1" spans="1:9">
      <c r="A9" s="273" t="s">
        <v>211</v>
      </c>
      <c r="B9" s="240">
        <v>529168.086333</v>
      </c>
      <c r="C9" s="274">
        <v>33.8</v>
      </c>
      <c r="D9" s="240">
        <v>1808.6689330045</v>
      </c>
      <c r="E9" s="240">
        <v>723.4675732018</v>
      </c>
      <c r="F9" s="240">
        <v>1085.2013598027</v>
      </c>
      <c r="G9" s="240">
        <v>0</v>
      </c>
      <c r="H9" s="240">
        <v>267.425589894439</v>
      </c>
      <c r="I9" s="240" t="s">
        <v>212</v>
      </c>
    </row>
    <row r="10" s="219" customFormat="1" ht="14.1" customHeight="1" spans="1:9">
      <c r="A10" s="273" t="s">
        <v>213</v>
      </c>
      <c r="B10" s="240">
        <v>13617.9826004</v>
      </c>
      <c r="C10" s="274">
        <v>33.8</v>
      </c>
      <c r="D10" s="240">
        <v>52.9551752425</v>
      </c>
      <c r="E10" s="240">
        <v>21.182070097</v>
      </c>
      <c r="F10" s="240">
        <v>31.7731051455</v>
      </c>
      <c r="G10" s="240">
        <v>0</v>
      </c>
      <c r="H10" s="240">
        <v>52.9551752425</v>
      </c>
      <c r="I10" s="240" t="s">
        <v>212</v>
      </c>
    </row>
    <row r="11" s="219" customFormat="1" ht="14.1" customHeight="1" spans="1:9">
      <c r="A11" s="273" t="s">
        <v>214</v>
      </c>
      <c r="B11" s="240">
        <v>47703.5379948</v>
      </c>
      <c r="C11" s="274">
        <v>32.8</v>
      </c>
      <c r="D11" s="240">
        <v>0</v>
      </c>
      <c r="E11" s="240">
        <v>51.8535285256</v>
      </c>
      <c r="F11" s="240">
        <v>62.22423423072</v>
      </c>
      <c r="G11" s="240">
        <v>0</v>
      </c>
      <c r="H11" s="240">
        <v>0</v>
      </c>
      <c r="I11" s="240" t="s">
        <v>212</v>
      </c>
    </row>
    <row r="12" s="219" customFormat="1" ht="19.5" customHeight="1" spans="1:9">
      <c r="A12" s="273" t="s">
        <v>215</v>
      </c>
      <c r="B12" s="240">
        <v>179064.9138987</v>
      </c>
      <c r="C12" s="274">
        <v>22.6</v>
      </c>
      <c r="D12" s="240">
        <v>0</v>
      </c>
      <c r="E12" s="240">
        <v>0</v>
      </c>
      <c r="F12" s="240">
        <v>0</v>
      </c>
      <c r="G12" s="240">
        <v>0</v>
      </c>
      <c r="H12" s="240">
        <v>-49.8376061525699</v>
      </c>
      <c r="I12" s="232"/>
    </row>
    <row r="13" s="219" customFormat="1" ht="19.5" customHeight="1" spans="1:9">
      <c r="A13" s="273" t="s">
        <v>216</v>
      </c>
      <c r="B13" s="240">
        <v>652879.4012016</v>
      </c>
      <c r="C13" s="274">
        <v>26.1</v>
      </c>
      <c r="D13" s="240">
        <v>421.030498410344</v>
      </c>
      <c r="E13" s="240">
        <v>421.030498410344</v>
      </c>
      <c r="F13" s="240">
        <v>0</v>
      </c>
      <c r="G13" s="240">
        <v>0</v>
      </c>
      <c r="H13" s="240">
        <v>-533.489498059407</v>
      </c>
      <c r="I13" s="232"/>
    </row>
    <row r="14" s="219" customFormat="1" ht="19.5" customHeight="1" spans="1:9">
      <c r="A14" s="273" t="s">
        <v>217</v>
      </c>
      <c r="B14" s="240">
        <v>1062600.4671809</v>
      </c>
      <c r="C14" s="274">
        <v>25.3</v>
      </c>
      <c r="D14" s="240">
        <v>490.50273359886</v>
      </c>
      <c r="E14" s="240">
        <v>490.50273359886</v>
      </c>
      <c r="F14" s="240">
        <v>0</v>
      </c>
      <c r="G14" s="240">
        <v>0</v>
      </c>
      <c r="H14" s="240">
        <v>490.50273359886</v>
      </c>
      <c r="I14" s="232"/>
    </row>
    <row r="15" s="219" customFormat="1" ht="19.5" customHeight="1" spans="1:9">
      <c r="A15" s="273" t="s">
        <v>218</v>
      </c>
      <c r="B15" s="240">
        <v>1009540.5560651</v>
      </c>
      <c r="C15" s="274">
        <v>22.9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32"/>
    </row>
    <row r="16" s="219" customFormat="1" ht="19.5" customHeight="1" spans="1:9">
      <c r="A16" s="273" t="s">
        <v>219</v>
      </c>
      <c r="B16" s="240">
        <v>918689.8392089</v>
      </c>
      <c r="C16" s="274">
        <v>23.5</v>
      </c>
      <c r="D16" s="240">
        <v>0</v>
      </c>
      <c r="E16" s="240">
        <v>0</v>
      </c>
      <c r="F16" s="240">
        <v>0</v>
      </c>
      <c r="G16" s="240">
        <v>0</v>
      </c>
      <c r="H16" s="240">
        <v>0</v>
      </c>
      <c r="I16" s="240" t="s">
        <v>212</v>
      </c>
    </row>
    <row r="17" s="219" customFormat="1" ht="14.1" customHeight="1" spans="1:9">
      <c r="A17" s="273" t="s">
        <v>220</v>
      </c>
      <c r="B17" s="240">
        <v>54626.4162424</v>
      </c>
      <c r="C17" s="274">
        <v>15.5</v>
      </c>
      <c r="D17" s="240">
        <v>0</v>
      </c>
      <c r="E17" s="240">
        <v>0</v>
      </c>
      <c r="F17" s="240">
        <v>0</v>
      </c>
      <c r="G17" s="240">
        <v>0</v>
      </c>
      <c r="H17" s="240">
        <v>0</v>
      </c>
      <c r="I17" s="240" t="s">
        <v>212</v>
      </c>
    </row>
    <row r="18" s="219" customFormat="1" ht="14.1" customHeight="1" spans="1:9">
      <c r="A18" s="273" t="s">
        <v>221</v>
      </c>
      <c r="B18" s="240">
        <v>36224.3006138</v>
      </c>
      <c r="C18" s="274">
        <v>20.3</v>
      </c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212</v>
      </c>
    </row>
    <row r="19" s="219" customFormat="1" ht="19.5" customHeight="1" spans="1:9">
      <c r="A19" s="273" t="s">
        <v>222</v>
      </c>
      <c r="B19" s="240">
        <v>386537.6242485</v>
      </c>
      <c r="C19" s="274">
        <v>15.7</v>
      </c>
      <c r="D19" s="240">
        <v>56.011802470372</v>
      </c>
      <c r="E19" s="240">
        <v>53.2719425108</v>
      </c>
      <c r="F19" s="240">
        <v>125.533934052372</v>
      </c>
      <c r="G19" s="240">
        <v>75.90906398464</v>
      </c>
      <c r="H19" s="240">
        <v>56.011802470372</v>
      </c>
      <c r="I19" s="232"/>
    </row>
    <row r="20" s="219" customFormat="1" ht="19.5" customHeight="1" spans="1:9">
      <c r="A20" s="273" t="s">
        <v>223</v>
      </c>
      <c r="B20" s="240">
        <v>299068.65122</v>
      </c>
      <c r="C20" s="274">
        <v>14.4</v>
      </c>
      <c r="D20" s="240">
        <v>0</v>
      </c>
      <c r="E20" s="240">
        <v>0</v>
      </c>
      <c r="F20" s="240">
        <v>0</v>
      </c>
      <c r="G20" s="240">
        <v>0</v>
      </c>
      <c r="H20" s="240">
        <v>0</v>
      </c>
      <c r="I20" s="240" t="s">
        <v>212</v>
      </c>
    </row>
    <row r="21" s="219" customFormat="1" ht="14.1" customHeight="1" spans="1:9">
      <c r="A21" s="273" t="s">
        <v>224</v>
      </c>
      <c r="B21" s="240">
        <v>10073.6934476</v>
      </c>
      <c r="C21" s="274">
        <v>-3.4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 t="s">
        <v>212</v>
      </c>
    </row>
    <row r="22" s="219" customFormat="1" ht="14.1" customHeight="1" spans="1:9">
      <c r="A22" s="273" t="s">
        <v>225</v>
      </c>
      <c r="B22" s="240">
        <v>9561.5839234</v>
      </c>
      <c r="C22" s="274">
        <v>23</v>
      </c>
      <c r="D22" s="240">
        <v>0</v>
      </c>
      <c r="E22" s="240">
        <v>0</v>
      </c>
      <c r="F22" s="240">
        <v>0</v>
      </c>
      <c r="G22" s="240">
        <v>0</v>
      </c>
      <c r="H22" s="240">
        <v>0</v>
      </c>
      <c r="I22" s="240" t="s">
        <v>212</v>
      </c>
    </row>
    <row r="23" s="219" customFormat="1" ht="14.1" customHeight="1" spans="1:9">
      <c r="A23" s="273" t="s">
        <v>226</v>
      </c>
      <c r="B23" s="240">
        <v>18141.4907757</v>
      </c>
      <c r="C23" s="274">
        <v>50.6</v>
      </c>
      <c r="D23" s="240">
        <v>0</v>
      </c>
      <c r="E23" s="240">
        <v>22.3261952896</v>
      </c>
      <c r="F23" s="240">
        <v>100.4678788032</v>
      </c>
      <c r="G23" s="240">
        <v>75.90906398464</v>
      </c>
      <c r="H23" s="240">
        <v>0</v>
      </c>
      <c r="I23" s="240" t="s">
        <v>212</v>
      </c>
    </row>
    <row r="24" s="219" customFormat="1" ht="14.1" customHeight="1" spans="1:9">
      <c r="A24" s="273" t="s">
        <v>227</v>
      </c>
      <c r="B24" s="240">
        <v>16750.013238</v>
      </c>
      <c r="C24" s="274">
        <v>20.7</v>
      </c>
      <c r="D24" s="240">
        <v>0</v>
      </c>
      <c r="E24" s="240">
        <v>0</v>
      </c>
      <c r="F24" s="240">
        <v>0</v>
      </c>
      <c r="G24" s="240">
        <v>0</v>
      </c>
      <c r="H24" s="240">
        <v>0</v>
      </c>
      <c r="I24" s="240" t="s">
        <v>212</v>
      </c>
    </row>
    <row r="25" s="219" customFormat="1" ht="14.1" customHeight="1" spans="1:9">
      <c r="A25" s="273" t="s">
        <v>228</v>
      </c>
      <c r="B25" s="240">
        <v>19492.6277471</v>
      </c>
      <c r="C25" s="274">
        <v>31.5</v>
      </c>
      <c r="D25" s="240">
        <v>56.011802470372</v>
      </c>
      <c r="E25" s="240">
        <v>30.9457472212</v>
      </c>
      <c r="F25" s="240">
        <v>25.066055249172</v>
      </c>
      <c r="G25" s="240">
        <v>0</v>
      </c>
      <c r="H25" s="240">
        <v>56.011802470372</v>
      </c>
      <c r="I25" s="240" t="s">
        <v>212</v>
      </c>
    </row>
    <row r="26" s="219" customFormat="1" ht="14.1" customHeight="1" spans="1:9">
      <c r="A26" s="273" t="s">
        <v>229</v>
      </c>
      <c r="B26" s="240">
        <v>13449.5638967</v>
      </c>
      <c r="C26" s="274">
        <v>12</v>
      </c>
      <c r="D26" s="240">
        <v>0</v>
      </c>
      <c r="E26" s="240">
        <v>0</v>
      </c>
      <c r="F26" s="240">
        <v>0</v>
      </c>
      <c r="G26" s="240">
        <v>0</v>
      </c>
      <c r="H26" s="240">
        <v>0</v>
      </c>
      <c r="I26" s="240" t="s">
        <v>212</v>
      </c>
    </row>
    <row r="27" s="219" customFormat="1" ht="19.5" customHeight="1" spans="1:9">
      <c r="A27" s="273" t="s">
        <v>230</v>
      </c>
      <c r="B27" s="240">
        <v>270700.0438215</v>
      </c>
      <c r="C27" s="274">
        <v>1.6</v>
      </c>
      <c r="D27" s="240">
        <v>104.379258638512</v>
      </c>
      <c r="E27" s="240">
        <v>36.4962442792</v>
      </c>
      <c r="F27" s="240">
        <v>67.883014359312</v>
      </c>
      <c r="G27" s="240">
        <v>0</v>
      </c>
      <c r="H27" s="240">
        <v>100.834860576065</v>
      </c>
      <c r="I27" s="232"/>
    </row>
    <row r="28" s="219" customFormat="1" ht="19.5" customHeight="1" spans="1:9">
      <c r="A28" s="273" t="s">
        <v>231</v>
      </c>
      <c r="B28" s="240">
        <v>235693.1978187</v>
      </c>
      <c r="C28" s="274">
        <v>-0.9</v>
      </c>
      <c r="D28" s="240">
        <v>0</v>
      </c>
      <c r="E28" s="240">
        <v>0</v>
      </c>
      <c r="F28" s="240">
        <v>0</v>
      </c>
      <c r="G28" s="240">
        <v>0</v>
      </c>
      <c r="H28" s="240">
        <v>0</v>
      </c>
      <c r="I28" s="240" t="s">
        <v>212</v>
      </c>
    </row>
    <row r="29" s="219" customFormat="1" ht="14.1" customHeight="1" spans="1:9">
      <c r="A29" s="273" t="s">
        <v>232</v>
      </c>
      <c r="B29" s="240">
        <v>25183.2003838</v>
      </c>
      <c r="C29" s="274">
        <v>35</v>
      </c>
      <c r="D29" s="240">
        <v>104.379258638512</v>
      </c>
      <c r="E29" s="240">
        <v>36.4962442792</v>
      </c>
      <c r="F29" s="240">
        <v>67.883014359312</v>
      </c>
      <c r="G29" s="240">
        <v>0</v>
      </c>
      <c r="H29" s="240">
        <v>100.834860576065</v>
      </c>
      <c r="I29" s="240" t="s">
        <v>212</v>
      </c>
    </row>
    <row r="30" s="219" customFormat="1" ht="14.1" customHeight="1" spans="1:9">
      <c r="A30" s="273" t="s">
        <v>233</v>
      </c>
      <c r="B30" s="240">
        <v>9823.645619</v>
      </c>
      <c r="C30" s="274">
        <v>4.7</v>
      </c>
      <c r="D30" s="240">
        <v>0</v>
      </c>
      <c r="E30" s="240">
        <v>0</v>
      </c>
      <c r="F30" s="240">
        <v>0</v>
      </c>
      <c r="G30" s="240">
        <v>0</v>
      </c>
      <c r="H30" s="240">
        <v>0</v>
      </c>
      <c r="I30" s="240" t="s">
        <v>212</v>
      </c>
    </row>
    <row r="31" s="219" customFormat="1" ht="19.5" customHeight="1" spans="1:9">
      <c r="A31" s="273" t="s">
        <v>234</v>
      </c>
      <c r="B31" s="240">
        <v>352849.0626657</v>
      </c>
      <c r="C31" s="274">
        <v>11.5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32"/>
    </row>
    <row r="32" s="219" customFormat="1" ht="19.5" customHeight="1" spans="1:9">
      <c r="A32" s="273" t="s">
        <v>235</v>
      </c>
      <c r="B32" s="240">
        <v>339535.0438087</v>
      </c>
      <c r="C32" s="274">
        <v>12.4</v>
      </c>
      <c r="D32" s="240">
        <v>0</v>
      </c>
      <c r="E32" s="240">
        <v>0</v>
      </c>
      <c r="F32" s="240">
        <v>0</v>
      </c>
      <c r="G32" s="240">
        <v>0</v>
      </c>
      <c r="H32" s="240">
        <v>0</v>
      </c>
      <c r="I32" s="232"/>
    </row>
    <row r="33" s="219" customFormat="1" ht="19.5" customHeight="1" spans="1:9">
      <c r="A33" s="273" t="s">
        <v>236</v>
      </c>
      <c r="B33" s="240">
        <v>303025.6920414</v>
      </c>
      <c r="C33" s="274">
        <v>13.7</v>
      </c>
      <c r="D33" s="240">
        <v>0</v>
      </c>
      <c r="E33" s="240">
        <v>0</v>
      </c>
      <c r="F33" s="240">
        <v>0</v>
      </c>
      <c r="G33" s="240">
        <v>0</v>
      </c>
      <c r="H33" s="240">
        <v>0</v>
      </c>
      <c r="I33" s="240" t="s">
        <v>212</v>
      </c>
    </row>
    <row r="34" s="219" customFormat="1" ht="14.1" customHeight="1" spans="1:9">
      <c r="A34" s="273" t="s">
        <v>237</v>
      </c>
      <c r="B34" s="240">
        <v>11541.1638149</v>
      </c>
      <c r="C34" s="274">
        <v>-3.9</v>
      </c>
      <c r="D34" s="240">
        <v>0</v>
      </c>
      <c r="E34" s="240">
        <v>0</v>
      </c>
      <c r="F34" s="240">
        <v>0</v>
      </c>
      <c r="G34" s="240">
        <v>0</v>
      </c>
      <c r="H34" s="240">
        <v>0</v>
      </c>
      <c r="I34" s="240" t="s">
        <v>212</v>
      </c>
    </row>
    <row r="35" s="219" customFormat="1" ht="14.1" customHeight="1" spans="1:9">
      <c r="A35" s="273" t="s">
        <v>238</v>
      </c>
      <c r="B35" s="240">
        <v>24968.1879524</v>
      </c>
      <c r="C35" s="274">
        <v>10.6</v>
      </c>
      <c r="D35" s="240">
        <v>0</v>
      </c>
      <c r="E35" s="240">
        <v>0</v>
      </c>
      <c r="F35" s="240">
        <v>0</v>
      </c>
      <c r="G35" s="240">
        <v>0</v>
      </c>
      <c r="H35" s="240">
        <v>0</v>
      </c>
      <c r="I35" s="240" t="s">
        <v>212</v>
      </c>
    </row>
    <row r="36" s="219" customFormat="1" ht="19.5" customHeight="1" spans="1:9">
      <c r="A36" s="273" t="s">
        <v>239</v>
      </c>
      <c r="B36" s="240">
        <v>428786.5283329</v>
      </c>
      <c r="C36" s="274">
        <v>14.3</v>
      </c>
      <c r="D36" s="240">
        <v>38.55548039072</v>
      </c>
      <c r="E36" s="240">
        <v>24.0971752442</v>
      </c>
      <c r="F36" s="240">
        <v>14.45830514652</v>
      </c>
      <c r="G36" s="240">
        <v>0</v>
      </c>
      <c r="H36" s="240">
        <v>-50.1926574109814</v>
      </c>
      <c r="I36" s="232"/>
    </row>
    <row r="37" s="219" customFormat="1" ht="19.5" customHeight="1" spans="1:9">
      <c r="A37" s="273" t="s">
        <v>240</v>
      </c>
      <c r="B37" s="240">
        <v>319876.1073788</v>
      </c>
      <c r="C37" s="274">
        <v>14.2</v>
      </c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 t="s">
        <v>212</v>
      </c>
    </row>
    <row r="38" s="219" customFormat="1" ht="14.1" customHeight="1" spans="1:9">
      <c r="A38" s="273" t="s">
        <v>241</v>
      </c>
      <c r="B38" s="240">
        <v>21407.670019</v>
      </c>
      <c r="C38" s="274">
        <v>19</v>
      </c>
      <c r="D38" s="240">
        <v>0</v>
      </c>
      <c r="E38" s="240">
        <v>0</v>
      </c>
      <c r="F38" s="240">
        <v>0</v>
      </c>
      <c r="G38" s="240">
        <v>0</v>
      </c>
      <c r="H38" s="240">
        <v>-25.8413479366261</v>
      </c>
      <c r="I38" s="240" t="s">
        <v>242</v>
      </c>
    </row>
    <row r="39" s="219" customFormat="1" ht="14.1" customHeight="1" spans="1:9">
      <c r="A39" s="273" t="s">
        <v>243</v>
      </c>
      <c r="B39" s="240">
        <v>35968.7607141</v>
      </c>
      <c r="C39" s="274">
        <v>15.4</v>
      </c>
      <c r="D39" s="240">
        <v>0</v>
      </c>
      <c r="E39" s="240">
        <v>0</v>
      </c>
      <c r="F39" s="240">
        <v>0</v>
      </c>
      <c r="G39" s="240">
        <v>0</v>
      </c>
      <c r="H39" s="240">
        <v>0</v>
      </c>
      <c r="I39" s="240" t="s">
        <v>212</v>
      </c>
    </row>
    <row r="40" s="219" customFormat="1" ht="14.1" customHeight="1" spans="1:9">
      <c r="A40" s="273" t="s">
        <v>244</v>
      </c>
      <c r="B40" s="240">
        <v>17226.6358464</v>
      </c>
      <c r="C40" s="274">
        <v>30.8</v>
      </c>
      <c r="D40" s="240">
        <v>38.55548039072</v>
      </c>
      <c r="E40" s="240">
        <v>24.0971752442</v>
      </c>
      <c r="F40" s="240">
        <v>14.45830514652</v>
      </c>
      <c r="G40" s="240">
        <v>0</v>
      </c>
      <c r="H40" s="240">
        <v>11.1499809867228</v>
      </c>
      <c r="I40" s="240" t="s">
        <v>212</v>
      </c>
    </row>
    <row r="41" s="219" customFormat="1" ht="14.1" customHeight="1" spans="1:9">
      <c r="A41" s="273" t="s">
        <v>245</v>
      </c>
      <c r="B41" s="240">
        <v>8072.5339767</v>
      </c>
      <c r="C41" s="274">
        <v>11.5</v>
      </c>
      <c r="D41" s="240">
        <v>0</v>
      </c>
      <c r="E41" s="240">
        <v>0</v>
      </c>
      <c r="F41" s="240">
        <v>0</v>
      </c>
      <c r="G41" s="240">
        <v>0</v>
      </c>
      <c r="H41" s="240">
        <v>0</v>
      </c>
      <c r="I41" s="240" t="s">
        <v>212</v>
      </c>
    </row>
    <row r="42" s="219" customFormat="1" ht="14.1" customHeight="1" spans="1:9">
      <c r="A42" s="273" t="s">
        <v>246</v>
      </c>
      <c r="B42" s="240">
        <v>12939.1655613</v>
      </c>
      <c r="C42" s="274">
        <v>21.3</v>
      </c>
      <c r="D42" s="240">
        <v>0</v>
      </c>
      <c r="E42" s="240">
        <v>0</v>
      </c>
      <c r="F42" s="240">
        <v>0</v>
      </c>
      <c r="G42" s="240">
        <v>0</v>
      </c>
      <c r="H42" s="240">
        <v>-35.5012904610781</v>
      </c>
      <c r="I42" s="240" t="s">
        <v>242</v>
      </c>
    </row>
    <row r="43" s="219" customFormat="1" ht="14.1" customHeight="1" spans="1:9">
      <c r="A43" s="273" t="s">
        <v>247</v>
      </c>
      <c r="B43" s="240">
        <v>13295.6548366</v>
      </c>
      <c r="C43" s="274">
        <v>-9.6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 t="s">
        <v>212</v>
      </c>
    </row>
    <row r="44" s="219" customFormat="1" ht="19.5" customHeight="1" spans="1:9">
      <c r="A44" s="273" t="s">
        <v>248</v>
      </c>
      <c r="B44" s="240">
        <v>381623.74343235</v>
      </c>
      <c r="C44" s="274">
        <v>24.5</v>
      </c>
      <c r="D44" s="240">
        <v>637.547900216276</v>
      </c>
      <c r="E44" s="240">
        <v>460.405565549888</v>
      </c>
      <c r="F44" s="240">
        <v>177.142334666388</v>
      </c>
      <c r="G44" s="240">
        <v>0</v>
      </c>
      <c r="H44" s="240">
        <v>373.957792236606</v>
      </c>
      <c r="I44" s="232"/>
    </row>
    <row r="45" s="219" customFormat="1" ht="19.5" customHeight="1" spans="1:9">
      <c r="A45" s="273" t="s">
        <v>249</v>
      </c>
      <c r="B45" s="240">
        <v>318902.48826985</v>
      </c>
      <c r="C45" s="274">
        <v>30.1</v>
      </c>
      <c r="D45" s="240">
        <v>631.353449195588</v>
      </c>
      <c r="E45" s="240">
        <v>454.2111145292</v>
      </c>
      <c r="F45" s="240">
        <v>177.142334666388</v>
      </c>
      <c r="G45" s="240">
        <v>0</v>
      </c>
      <c r="H45" s="240">
        <v>367.763341215918</v>
      </c>
      <c r="I45" s="240" t="s">
        <v>212</v>
      </c>
    </row>
    <row r="46" s="219" customFormat="1" ht="14.1" customHeight="1" spans="1:9">
      <c r="A46" s="273" t="s">
        <v>250</v>
      </c>
      <c r="B46" s="240">
        <v>7244.4060836</v>
      </c>
      <c r="C46" s="274">
        <v>26.6</v>
      </c>
      <c r="D46" s="240">
        <v>6.194451020688</v>
      </c>
      <c r="E46" s="240">
        <v>6.194451020688</v>
      </c>
      <c r="F46" s="240">
        <v>0</v>
      </c>
      <c r="G46" s="240">
        <v>0</v>
      </c>
      <c r="H46" s="240">
        <v>6.194451020688</v>
      </c>
      <c r="I46" s="240" t="s">
        <v>212</v>
      </c>
    </row>
    <row r="47" s="219" customFormat="1" ht="14.1" customHeight="1" spans="1:9">
      <c r="A47" s="273" t="s">
        <v>251</v>
      </c>
      <c r="B47" s="240">
        <v>8431.7620369</v>
      </c>
      <c r="C47" s="274">
        <v>2.9</v>
      </c>
      <c r="D47" s="240">
        <v>0</v>
      </c>
      <c r="E47" s="240">
        <v>0</v>
      </c>
      <c r="F47" s="240">
        <v>0</v>
      </c>
      <c r="G47" s="240">
        <v>0</v>
      </c>
      <c r="H47" s="240">
        <v>0</v>
      </c>
      <c r="I47" s="240" t="s">
        <v>212</v>
      </c>
    </row>
    <row r="48" s="219" customFormat="1" ht="14.1" customHeight="1" spans="1:9">
      <c r="A48" s="273" t="s">
        <v>252</v>
      </c>
      <c r="B48" s="240">
        <v>14444.5594351</v>
      </c>
      <c r="C48" s="274">
        <v>4.8</v>
      </c>
      <c r="D48" s="240">
        <v>0</v>
      </c>
      <c r="E48" s="240">
        <v>0</v>
      </c>
      <c r="F48" s="240">
        <v>0</v>
      </c>
      <c r="G48" s="240">
        <v>0</v>
      </c>
      <c r="H48" s="240">
        <v>0</v>
      </c>
      <c r="I48" s="240" t="s">
        <v>212</v>
      </c>
    </row>
    <row r="49" s="219" customFormat="1" ht="14.1" customHeight="1" spans="1:9">
      <c r="A49" s="273" t="s">
        <v>253</v>
      </c>
      <c r="B49" s="240">
        <v>20917.8376755</v>
      </c>
      <c r="C49" s="274">
        <v>6.5</v>
      </c>
      <c r="D49" s="240">
        <v>0</v>
      </c>
      <c r="E49" s="240">
        <v>0</v>
      </c>
      <c r="F49" s="240">
        <v>0</v>
      </c>
      <c r="G49" s="240">
        <v>0</v>
      </c>
      <c r="H49" s="240">
        <v>0</v>
      </c>
      <c r="I49" s="240" t="s">
        <v>212</v>
      </c>
    </row>
    <row r="50" s="219" customFormat="1" ht="14.1" customHeight="1" spans="1:9">
      <c r="A50" s="273" t="s">
        <v>254</v>
      </c>
      <c r="B50" s="240">
        <v>3863.0104731</v>
      </c>
      <c r="C50" s="274">
        <v>8.3</v>
      </c>
      <c r="D50" s="240">
        <v>0</v>
      </c>
      <c r="E50" s="240">
        <v>0</v>
      </c>
      <c r="F50" s="240">
        <v>0</v>
      </c>
      <c r="G50" s="240">
        <v>0</v>
      </c>
      <c r="H50" s="240">
        <v>0</v>
      </c>
      <c r="I50" s="240" t="s">
        <v>212</v>
      </c>
    </row>
    <row r="51" s="219" customFormat="1" ht="14.1" customHeight="1" spans="1:9">
      <c r="A51" s="273" t="s">
        <v>255</v>
      </c>
      <c r="B51" s="240">
        <v>7819.6794583</v>
      </c>
      <c r="C51" s="274">
        <v>3.8</v>
      </c>
      <c r="D51" s="240">
        <v>0</v>
      </c>
      <c r="E51" s="240">
        <v>0</v>
      </c>
      <c r="F51" s="240">
        <v>0</v>
      </c>
      <c r="G51" s="240">
        <v>0</v>
      </c>
      <c r="H51" s="240">
        <v>0</v>
      </c>
      <c r="I51" s="240" t="s">
        <v>212</v>
      </c>
    </row>
    <row r="52" s="219" customFormat="1" ht="19.5" customHeight="1" spans="1:9">
      <c r="A52" s="273" t="s">
        <v>256</v>
      </c>
      <c r="B52" s="240">
        <v>416027.0993883</v>
      </c>
      <c r="C52" s="274">
        <v>38</v>
      </c>
      <c r="D52" s="240">
        <v>3376.67005317488</v>
      </c>
      <c r="E52" s="240">
        <v>438.5285783344</v>
      </c>
      <c r="F52" s="240">
        <v>1973.3786025048</v>
      </c>
      <c r="G52" s="240">
        <v>964.762872335681</v>
      </c>
      <c r="H52" s="240">
        <v>-432.489744702729</v>
      </c>
      <c r="I52" s="232"/>
    </row>
    <row r="53" s="219" customFormat="1" ht="19.5" customHeight="1" spans="1:9">
      <c r="A53" s="273" t="s">
        <v>257</v>
      </c>
      <c r="B53" s="240">
        <v>359354.9052868</v>
      </c>
      <c r="C53" s="274">
        <v>48.2</v>
      </c>
      <c r="D53" s="240">
        <v>3376.67005317488</v>
      </c>
      <c r="E53" s="240">
        <v>438.5285783344</v>
      </c>
      <c r="F53" s="240">
        <v>1973.3786025048</v>
      </c>
      <c r="G53" s="240">
        <v>964.762872335681</v>
      </c>
      <c r="H53" s="240">
        <v>-432.489744702729</v>
      </c>
      <c r="I53" s="240" t="s">
        <v>212</v>
      </c>
    </row>
    <row r="54" s="219" customFormat="1" ht="14.1" customHeight="1" spans="1:9">
      <c r="A54" s="273" t="s">
        <v>258</v>
      </c>
      <c r="B54" s="240">
        <v>13051.5335504</v>
      </c>
      <c r="C54" s="274">
        <v>13.3</v>
      </c>
      <c r="D54" s="240">
        <v>0</v>
      </c>
      <c r="E54" s="240">
        <v>0</v>
      </c>
      <c r="F54" s="240">
        <v>0</v>
      </c>
      <c r="G54" s="240">
        <v>0</v>
      </c>
      <c r="H54" s="240">
        <v>0</v>
      </c>
      <c r="I54" s="240" t="s">
        <v>212</v>
      </c>
    </row>
    <row r="55" s="219" customFormat="1" ht="14.1" customHeight="1" spans="1:9">
      <c r="A55" s="273" t="s">
        <v>259</v>
      </c>
      <c r="B55" s="240">
        <v>11428.0210339</v>
      </c>
      <c r="C55" s="274">
        <v>11.8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 t="s">
        <v>212</v>
      </c>
    </row>
    <row r="56" s="219" customFormat="1" ht="14.1" customHeight="1" spans="1:9">
      <c r="A56" s="273" t="s">
        <v>260</v>
      </c>
      <c r="B56" s="240">
        <v>10986.899848</v>
      </c>
      <c r="C56" s="274">
        <v>5.4</v>
      </c>
      <c r="D56" s="240">
        <v>0</v>
      </c>
      <c r="E56" s="240">
        <v>0</v>
      </c>
      <c r="F56" s="240">
        <v>0</v>
      </c>
      <c r="G56" s="240">
        <v>0</v>
      </c>
      <c r="H56" s="240">
        <v>0</v>
      </c>
      <c r="I56" s="240" t="s">
        <v>212</v>
      </c>
    </row>
    <row r="57" s="219" customFormat="1" ht="14.1" customHeight="1" spans="1:9">
      <c r="A57" s="273" t="s">
        <v>261</v>
      </c>
      <c r="B57" s="240">
        <v>5048.9857702</v>
      </c>
      <c r="C57" s="274">
        <v>-3.4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 t="s">
        <v>212</v>
      </c>
    </row>
    <row r="58" s="219" customFormat="1" ht="14.1" customHeight="1" spans="1:9">
      <c r="A58" s="273" t="s">
        <v>262</v>
      </c>
      <c r="B58" s="240">
        <v>16156.753899</v>
      </c>
      <c r="C58" s="274">
        <v>17.3</v>
      </c>
      <c r="D58" s="240">
        <v>0</v>
      </c>
      <c r="E58" s="240">
        <v>0</v>
      </c>
      <c r="F58" s="240">
        <v>0</v>
      </c>
      <c r="G58" s="240">
        <v>0</v>
      </c>
      <c r="H58" s="240">
        <v>0</v>
      </c>
      <c r="I58" s="240" t="s">
        <v>212</v>
      </c>
    </row>
    <row r="59" s="219" customFormat="1" ht="19.5" customHeight="1" spans="1:9">
      <c r="A59" s="273" t="s">
        <v>263</v>
      </c>
      <c r="B59" s="240">
        <v>868007.1302756</v>
      </c>
      <c r="C59" s="274">
        <v>68.6</v>
      </c>
      <c r="D59" s="240">
        <v>15760.6311054585</v>
      </c>
      <c r="E59" s="240">
        <v>878.4152705894</v>
      </c>
      <c r="F59" s="240">
        <v>3941.00128009129</v>
      </c>
      <c r="G59" s="240">
        <v>10941.2145547778</v>
      </c>
      <c r="H59" s="240">
        <v>-6687.92587989484</v>
      </c>
      <c r="I59" s="232"/>
    </row>
    <row r="60" s="219" customFormat="1" ht="19.5" customHeight="1" spans="1:9">
      <c r="A60" s="273" t="s">
        <v>264</v>
      </c>
      <c r="B60" s="240">
        <v>694395.8908975</v>
      </c>
      <c r="C60" s="274">
        <v>71.6</v>
      </c>
      <c r="D60" s="240">
        <v>13223.6971720628</v>
      </c>
      <c r="E60" s="240">
        <v>681.6338748486</v>
      </c>
      <c r="F60" s="240">
        <v>3067.3524368187</v>
      </c>
      <c r="G60" s="240">
        <v>9474.71086039554</v>
      </c>
      <c r="H60" s="240">
        <v>-6279.81846067778</v>
      </c>
      <c r="I60" s="240" t="s">
        <v>212</v>
      </c>
    </row>
    <row r="61" s="219" customFormat="1" ht="14.1" customHeight="1" spans="1:9">
      <c r="A61" s="273" t="s">
        <v>265</v>
      </c>
      <c r="B61" s="240">
        <v>58214.1168029</v>
      </c>
      <c r="C61" s="274">
        <v>64.4</v>
      </c>
      <c r="D61" s="240">
        <v>983.98249306504</v>
      </c>
      <c r="E61" s="240">
        <v>62.2773729788</v>
      </c>
      <c r="F61" s="240">
        <v>280.2481784046</v>
      </c>
      <c r="G61" s="240">
        <v>641.45694168164</v>
      </c>
      <c r="H61" s="240">
        <v>-275.027601080675</v>
      </c>
      <c r="I61" s="240" t="s">
        <v>212</v>
      </c>
    </row>
    <row r="62" s="219" customFormat="1" ht="14.1" customHeight="1" spans="1:9">
      <c r="A62" s="273" t="s">
        <v>266</v>
      </c>
      <c r="B62" s="240">
        <v>43999.3901665</v>
      </c>
      <c r="C62" s="274">
        <v>43</v>
      </c>
      <c r="D62" s="240">
        <v>260.094673212092</v>
      </c>
      <c r="E62" s="240">
        <v>49.4476565042</v>
      </c>
      <c r="F62" s="240">
        <v>210.647016707892</v>
      </c>
      <c r="G62" s="240">
        <v>0</v>
      </c>
      <c r="H62" s="240">
        <v>-517.339801657108</v>
      </c>
      <c r="I62" s="240" t="s">
        <v>212</v>
      </c>
    </row>
    <row r="63" s="219" customFormat="1" ht="14.1" customHeight="1" spans="1:9">
      <c r="A63" s="273" t="s">
        <v>267</v>
      </c>
      <c r="B63" s="240">
        <v>71397.7324087</v>
      </c>
      <c r="C63" s="274">
        <v>63.2</v>
      </c>
      <c r="D63" s="240">
        <v>1292.85676711856</v>
      </c>
      <c r="E63" s="240">
        <v>85.0563662578</v>
      </c>
      <c r="F63" s="240">
        <v>382.7536481601</v>
      </c>
      <c r="G63" s="240">
        <v>825.04675270066</v>
      </c>
      <c r="H63" s="240">
        <v>384.259983520721</v>
      </c>
      <c r="I63" s="240" t="s">
        <v>212</v>
      </c>
    </row>
    <row r="64" s="219" customFormat="1" ht="19.5" customHeight="1" spans="1:9">
      <c r="A64" s="273" t="s">
        <v>268</v>
      </c>
      <c r="B64" s="240">
        <v>217937.5134291</v>
      </c>
      <c r="C64" s="274">
        <v>12</v>
      </c>
      <c r="D64" s="240">
        <v>258.3994164322</v>
      </c>
      <c r="E64" s="240">
        <v>71.678676742</v>
      </c>
      <c r="F64" s="240">
        <v>186.7207396902</v>
      </c>
      <c r="G64" s="240">
        <v>0</v>
      </c>
      <c r="H64" s="240">
        <v>-268.479697611304</v>
      </c>
      <c r="I64" s="232"/>
    </row>
    <row r="65" s="219" customFormat="1" ht="14.1" customHeight="1" spans="1:9">
      <c r="A65" s="273" t="s">
        <v>269</v>
      </c>
      <c r="B65" s="240">
        <v>19762.4234493</v>
      </c>
      <c r="C65" s="274">
        <v>39.8</v>
      </c>
      <c r="D65" s="240">
        <v>85.0711825936</v>
      </c>
      <c r="E65" s="240">
        <v>19.783995952</v>
      </c>
      <c r="F65" s="240">
        <v>65.2871866416</v>
      </c>
      <c r="G65" s="240">
        <v>0</v>
      </c>
      <c r="H65" s="240">
        <v>-441.807931449904</v>
      </c>
      <c r="I65" s="240" t="s">
        <v>212</v>
      </c>
    </row>
    <row r="66" s="219" customFormat="1" ht="14.1" customHeight="1" outlineLevel="1" spans="1:9">
      <c r="A66" s="273" t="s">
        <v>270</v>
      </c>
      <c r="B66" s="240">
        <v>19396.1849239</v>
      </c>
      <c r="C66" s="274">
        <v>16.7</v>
      </c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 t="s">
        <v>212</v>
      </c>
    </row>
    <row r="67" s="219" customFormat="1" ht="14.1" customHeight="1" outlineLevel="1" spans="1:9">
      <c r="A67" s="273" t="s">
        <v>271</v>
      </c>
      <c r="B67" s="240">
        <v>8949.9357605</v>
      </c>
      <c r="C67" s="274">
        <v>-8.3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 t="s">
        <v>212</v>
      </c>
    </row>
    <row r="68" s="219" customFormat="1" ht="14.1" customHeight="1" outlineLevel="1" spans="1:9">
      <c r="A68" s="273" t="s">
        <v>272</v>
      </c>
      <c r="B68" s="240">
        <v>14597.1573484</v>
      </c>
      <c r="C68" s="274">
        <v>-2</v>
      </c>
      <c r="D68" s="240">
        <v>0</v>
      </c>
      <c r="E68" s="240">
        <v>0</v>
      </c>
      <c r="F68" s="240">
        <v>0</v>
      </c>
      <c r="G68" s="240">
        <v>0</v>
      </c>
      <c r="H68" s="240">
        <v>0</v>
      </c>
      <c r="I68" s="240" t="s">
        <v>212</v>
      </c>
    </row>
    <row r="69" s="219" customFormat="1" ht="14.1" customHeight="1" outlineLevel="1" spans="1:9">
      <c r="A69" s="273" t="s">
        <v>273</v>
      </c>
      <c r="B69" s="240">
        <v>7010.4313972</v>
      </c>
      <c r="C69" s="274">
        <v>-0.1</v>
      </c>
      <c r="D69" s="240">
        <v>0</v>
      </c>
      <c r="E69" s="240">
        <v>0</v>
      </c>
      <c r="F69" s="240">
        <v>0</v>
      </c>
      <c r="G69" s="240">
        <v>0</v>
      </c>
      <c r="H69" s="240">
        <v>0</v>
      </c>
      <c r="I69" s="240" t="s">
        <v>212</v>
      </c>
    </row>
    <row r="70" s="219" customFormat="1" ht="14.1" customHeight="1" outlineLevel="1" spans="1:9">
      <c r="A70" s="273" t="s">
        <v>274</v>
      </c>
      <c r="B70" s="240">
        <v>8611.9006455</v>
      </c>
      <c r="C70" s="274">
        <v>4.7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 t="s">
        <v>212</v>
      </c>
    </row>
    <row r="71" s="219" customFormat="1" ht="14.1" customHeight="1" spans="1:9">
      <c r="A71" s="273" t="s">
        <v>275</v>
      </c>
      <c r="B71" s="240">
        <v>28266.0261999</v>
      </c>
      <c r="C71" s="274">
        <v>36.6</v>
      </c>
      <c r="D71" s="240">
        <v>173.3282338386</v>
      </c>
      <c r="E71" s="240">
        <v>51.89468079</v>
      </c>
      <c r="F71" s="240">
        <v>121.4335530486</v>
      </c>
      <c r="G71" s="240">
        <v>0</v>
      </c>
      <c r="H71" s="240">
        <v>173.3282338386</v>
      </c>
      <c r="I71" s="240" t="s">
        <v>212</v>
      </c>
    </row>
  </sheetData>
  <autoFilter ref="A5:I71"/>
  <mergeCells count="6">
    <mergeCell ref="A2:I2"/>
    <mergeCell ref="B4:C4"/>
    <mergeCell ref="A4:A5"/>
    <mergeCell ref="H4:H5"/>
    <mergeCell ref="I4:I5"/>
    <mergeCell ref="D4:G5"/>
  </mergeCells>
  <conditionalFormatting sqref="A61">
    <cfRule type="duplicateValues" dxfId="0" priority="1"/>
    <cfRule type="duplicateValues" dxfId="0" priority="2"/>
  </conditionalFormatting>
  <conditionalFormatting sqref="A9 A16 A20 A28 A33 A37 A45 A53 A60">
    <cfRule type="duplicateValues" dxfId="0" priority="3"/>
    <cfRule type="duplicateValues" dxfId="0" priority="4"/>
  </conditionalFormatting>
  <conditionalFormatting sqref="A10:A11 A17:A18 A21:A26 A29:A30 A34:A35 A38:A43 A46:A51 A54:A58 A62:A63 A65:A71">
    <cfRule type="duplicateValues" dxfId="0" priority="5"/>
    <cfRule type="duplicateValues" dxfId="0" priority="6"/>
  </conditionalFormatting>
  <printOptions horizontalCentered="1"/>
  <pageMargins left="0.984027777777778" right="0.984027777777778" top="1.18055555555556" bottom="1.18055555555556" header="0.511805555555556" footer="0.94375"/>
  <pageSetup paperSize="8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ZZ80"/>
  <sheetViews>
    <sheetView workbookViewId="0">
      <pane xSplit="14" ySplit="6" topLeftCell="O31" activePane="bottomRight" state="frozen"/>
      <selection/>
      <selection pane="topRight"/>
      <selection pane="bottomLeft"/>
      <selection pane="bottomRight" activeCell="AP39" sqref="AP39"/>
    </sheetView>
  </sheetViews>
  <sheetFormatPr defaultColWidth="9.5" defaultRowHeight="12"/>
  <cols>
    <col min="1" max="1" width="11.1296296296296" style="59" customWidth="1"/>
    <col min="2" max="2" width="6.62962962962963" style="59" hidden="1" customWidth="1" outlineLevel="1"/>
    <col min="3" max="10" width="11" style="59" hidden="1" customWidth="1" outlineLevel="1"/>
    <col min="11" max="11" width="11" style="59" hidden="1" customWidth="1" outlineLevel="1" collapsed="1"/>
    <col min="12" max="14" width="11" style="59" hidden="1" customWidth="1" outlineLevel="1"/>
    <col min="15" max="15" width="10.5" style="59" customWidth="1" collapsed="1"/>
    <col min="16" max="16" width="11.8796296296296" style="59" customWidth="1"/>
    <col min="17" max="17" width="10.1296296296296" style="223" customWidth="1"/>
    <col min="18" max="18" width="5.87962962962963" style="224" hidden="1" customWidth="1" outlineLevel="2"/>
    <col min="19" max="19" width="7.12962962962963" style="225" hidden="1" customWidth="1" outlineLevel="2"/>
    <col min="20" max="20" width="7.12962962962963" style="225" hidden="1" customWidth="1" outlineLevel="2" collapsed="1"/>
    <col min="21" max="21" width="12.6296296296296" style="223" hidden="1" customWidth="1" outlineLevel="2"/>
    <col min="22" max="25" width="9.87962962962963" style="223" hidden="1" customWidth="1" outlineLevel="2"/>
    <col min="26" max="26" width="7.87962962962963" style="223" hidden="1" customWidth="1" outlineLevel="2" collapsed="1"/>
    <col min="27" max="28" width="7.87962962962963" style="223" hidden="1" customWidth="1" outlineLevel="2"/>
    <col min="29" max="29" width="7.12962962962963" style="223" hidden="1" customWidth="1" outlineLevel="2" collapsed="1"/>
    <col min="30" max="30" width="10.3796296296296" style="223" hidden="1" customWidth="1" outlineLevel="2"/>
    <col min="31" max="32" width="9.87962962962963" style="223" hidden="1" customWidth="1" outlineLevel="2"/>
    <col min="33" max="33" width="7.37962962962963" style="226" customWidth="1" collapsed="1"/>
    <col min="34" max="34" width="12.6296296296296" style="223" hidden="1" customWidth="1" outlineLevel="1"/>
    <col min="35" max="38" width="9.87962962962963" style="223" hidden="1" customWidth="1" outlineLevel="1"/>
    <col min="39" max="39" width="7.87962962962963" style="223" hidden="1" customWidth="1" outlineLevel="1" collapsed="1"/>
    <col min="40" max="41" width="7.87962962962963" style="223" hidden="1" customWidth="1" outlineLevel="1"/>
    <col min="42" max="42" width="8.12962962962963" style="223" customWidth="1" collapsed="1"/>
    <col min="43" max="43" width="6.5" style="59" customWidth="1"/>
    <col min="44" max="44" width="6.12962962962963" style="59" customWidth="1"/>
    <col min="45" max="45" width="9.87962962962963" style="59" customWidth="1"/>
    <col min="46" max="16250" width="9.5" style="59"/>
    <col min="16251" max="16384" width="9.5" style="57"/>
  </cols>
  <sheetData>
    <row r="1" s="217" customFormat="1" ht="15.6" customHeight="1" spans="1:16250">
      <c r="A1" s="227" t="s">
        <v>198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43"/>
      <c r="R1" s="244"/>
      <c r="S1" s="245"/>
      <c r="T1" s="245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61"/>
      <c r="AH1" s="243"/>
      <c r="AI1" s="243"/>
      <c r="AJ1" s="243"/>
      <c r="AK1" s="243"/>
      <c r="AL1" s="243"/>
      <c r="AM1" s="243"/>
      <c r="AN1" s="243"/>
      <c r="AO1" s="243"/>
      <c r="AP1" s="243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  <c r="IN1" s="228"/>
      <c r="IO1" s="228"/>
      <c r="IP1" s="228"/>
      <c r="IQ1" s="228"/>
      <c r="IR1" s="228"/>
      <c r="IS1" s="228"/>
      <c r="IT1" s="228"/>
      <c r="IU1" s="228"/>
      <c r="IV1" s="228"/>
      <c r="IW1" s="228"/>
      <c r="IX1" s="228"/>
      <c r="IY1" s="228"/>
      <c r="IZ1" s="228"/>
      <c r="JA1" s="228"/>
      <c r="JB1" s="228"/>
      <c r="JC1" s="228"/>
      <c r="JD1" s="228"/>
      <c r="JE1" s="228"/>
      <c r="JF1" s="228"/>
      <c r="JG1" s="228"/>
      <c r="JH1" s="228"/>
      <c r="JI1" s="228"/>
      <c r="JJ1" s="228"/>
      <c r="JK1" s="228"/>
      <c r="JL1" s="228"/>
      <c r="JM1" s="228"/>
      <c r="JN1" s="228"/>
      <c r="JO1" s="228"/>
      <c r="JP1" s="228"/>
      <c r="JQ1" s="228"/>
      <c r="JR1" s="228"/>
      <c r="JS1" s="228"/>
      <c r="JT1" s="228"/>
      <c r="JU1" s="228"/>
      <c r="JV1" s="228"/>
      <c r="JW1" s="228"/>
      <c r="JX1" s="228"/>
      <c r="JY1" s="228"/>
      <c r="JZ1" s="228"/>
      <c r="KA1" s="228"/>
      <c r="KB1" s="228"/>
      <c r="KC1" s="228"/>
      <c r="KD1" s="228"/>
      <c r="KE1" s="228"/>
      <c r="KF1" s="228"/>
      <c r="KG1" s="228"/>
      <c r="KH1" s="228"/>
      <c r="KI1" s="228"/>
      <c r="KJ1" s="228"/>
      <c r="KK1" s="228"/>
      <c r="KL1" s="228"/>
      <c r="KM1" s="228"/>
      <c r="KN1" s="228"/>
      <c r="KO1" s="228"/>
      <c r="KP1" s="228"/>
      <c r="KQ1" s="228"/>
      <c r="KR1" s="228"/>
      <c r="KS1" s="228"/>
      <c r="KT1" s="228"/>
      <c r="KU1" s="228"/>
      <c r="KV1" s="228"/>
      <c r="KW1" s="228"/>
      <c r="KX1" s="228"/>
      <c r="KY1" s="228"/>
      <c r="KZ1" s="228"/>
      <c r="LA1" s="228"/>
      <c r="LB1" s="228"/>
      <c r="LC1" s="228"/>
      <c r="LD1" s="228"/>
      <c r="LE1" s="228"/>
      <c r="LF1" s="228"/>
      <c r="LG1" s="228"/>
      <c r="LH1" s="228"/>
      <c r="LI1" s="228"/>
      <c r="LJ1" s="228"/>
      <c r="LK1" s="228"/>
      <c r="LL1" s="228"/>
      <c r="LM1" s="228"/>
      <c r="LN1" s="228"/>
      <c r="LO1" s="228"/>
      <c r="LP1" s="228"/>
      <c r="LQ1" s="228"/>
      <c r="LR1" s="228"/>
      <c r="LS1" s="228"/>
      <c r="LT1" s="228"/>
      <c r="LU1" s="228"/>
      <c r="LV1" s="228"/>
      <c r="LW1" s="228"/>
      <c r="LX1" s="228"/>
      <c r="LY1" s="228"/>
      <c r="LZ1" s="228"/>
      <c r="MA1" s="228"/>
      <c r="MB1" s="228"/>
      <c r="MC1" s="228"/>
      <c r="MD1" s="228"/>
      <c r="ME1" s="228"/>
      <c r="MF1" s="228"/>
      <c r="MG1" s="228"/>
      <c r="MH1" s="228"/>
      <c r="MI1" s="228"/>
      <c r="MJ1" s="228"/>
      <c r="MK1" s="228"/>
      <c r="ML1" s="228"/>
      <c r="MM1" s="228"/>
      <c r="MN1" s="228"/>
      <c r="MO1" s="228"/>
      <c r="MP1" s="228"/>
      <c r="MQ1" s="228"/>
      <c r="MR1" s="228"/>
      <c r="MS1" s="228"/>
      <c r="MT1" s="228"/>
      <c r="MU1" s="228"/>
      <c r="MV1" s="228"/>
      <c r="MW1" s="228"/>
      <c r="MX1" s="228"/>
      <c r="MY1" s="228"/>
      <c r="MZ1" s="228"/>
      <c r="NA1" s="228"/>
      <c r="NB1" s="228"/>
      <c r="NC1" s="228"/>
      <c r="ND1" s="228"/>
      <c r="NE1" s="228"/>
      <c r="NF1" s="228"/>
      <c r="NG1" s="228"/>
      <c r="NH1" s="228"/>
      <c r="NI1" s="228"/>
      <c r="NJ1" s="228"/>
      <c r="NK1" s="228"/>
      <c r="NL1" s="228"/>
      <c r="NM1" s="228"/>
      <c r="NN1" s="228"/>
      <c r="NO1" s="228"/>
      <c r="NP1" s="228"/>
      <c r="NQ1" s="228"/>
      <c r="NR1" s="228"/>
      <c r="NS1" s="228"/>
      <c r="NT1" s="228"/>
      <c r="NU1" s="228"/>
      <c r="NV1" s="228"/>
      <c r="NW1" s="228"/>
      <c r="NX1" s="228"/>
      <c r="NY1" s="228"/>
      <c r="NZ1" s="228"/>
      <c r="OA1" s="228"/>
      <c r="OB1" s="228"/>
      <c r="OC1" s="228"/>
      <c r="OD1" s="228"/>
      <c r="OE1" s="228"/>
      <c r="OF1" s="228"/>
      <c r="OG1" s="228"/>
      <c r="OH1" s="228"/>
      <c r="OI1" s="228"/>
      <c r="OJ1" s="228"/>
      <c r="OK1" s="228"/>
      <c r="OL1" s="228"/>
      <c r="OM1" s="228"/>
      <c r="ON1" s="228"/>
      <c r="OO1" s="228"/>
      <c r="OP1" s="228"/>
      <c r="OQ1" s="228"/>
      <c r="OR1" s="228"/>
      <c r="OS1" s="228"/>
      <c r="OT1" s="228"/>
      <c r="OU1" s="228"/>
      <c r="OV1" s="228"/>
      <c r="OW1" s="228"/>
      <c r="OX1" s="228"/>
      <c r="OY1" s="228"/>
      <c r="OZ1" s="228"/>
      <c r="PA1" s="228"/>
      <c r="PB1" s="228"/>
      <c r="PC1" s="228"/>
      <c r="PD1" s="228"/>
      <c r="PE1" s="228"/>
      <c r="PF1" s="228"/>
      <c r="PG1" s="228"/>
      <c r="PH1" s="228"/>
      <c r="PI1" s="228"/>
      <c r="PJ1" s="228"/>
      <c r="PK1" s="228"/>
      <c r="PL1" s="228"/>
      <c r="PM1" s="228"/>
      <c r="PN1" s="228"/>
      <c r="PO1" s="228"/>
      <c r="PP1" s="228"/>
      <c r="PQ1" s="228"/>
      <c r="PR1" s="228"/>
      <c r="PS1" s="228"/>
      <c r="PT1" s="228"/>
      <c r="PU1" s="228"/>
      <c r="PV1" s="228"/>
      <c r="PW1" s="228"/>
      <c r="PX1" s="228"/>
      <c r="PY1" s="228"/>
      <c r="PZ1" s="228"/>
      <c r="QA1" s="228"/>
      <c r="QB1" s="228"/>
      <c r="QC1" s="228"/>
      <c r="QD1" s="228"/>
      <c r="QE1" s="228"/>
      <c r="QF1" s="228"/>
      <c r="QG1" s="228"/>
      <c r="QH1" s="228"/>
      <c r="QI1" s="228"/>
      <c r="QJ1" s="228"/>
      <c r="QK1" s="228"/>
      <c r="QL1" s="228"/>
      <c r="QM1" s="228"/>
      <c r="QN1" s="228"/>
      <c r="QO1" s="228"/>
      <c r="QP1" s="228"/>
      <c r="QQ1" s="228"/>
      <c r="QR1" s="228"/>
      <c r="QS1" s="228"/>
      <c r="QT1" s="228"/>
      <c r="QU1" s="228"/>
      <c r="QV1" s="228"/>
      <c r="QW1" s="228"/>
      <c r="QX1" s="228"/>
      <c r="QY1" s="228"/>
      <c r="QZ1" s="228"/>
      <c r="RA1" s="228"/>
      <c r="RB1" s="228"/>
      <c r="RC1" s="228"/>
      <c r="RD1" s="228"/>
      <c r="RE1" s="228"/>
      <c r="RF1" s="228"/>
      <c r="RG1" s="228"/>
      <c r="RH1" s="228"/>
      <c r="RI1" s="228"/>
      <c r="RJ1" s="228"/>
      <c r="RK1" s="228"/>
      <c r="RL1" s="228"/>
      <c r="RM1" s="228"/>
      <c r="RN1" s="228"/>
      <c r="RO1" s="228"/>
      <c r="RP1" s="228"/>
      <c r="RQ1" s="228"/>
      <c r="RR1" s="228"/>
      <c r="RS1" s="228"/>
      <c r="RT1" s="228"/>
      <c r="RU1" s="228"/>
      <c r="RV1" s="228"/>
      <c r="RW1" s="228"/>
      <c r="RX1" s="228"/>
      <c r="RY1" s="228"/>
      <c r="RZ1" s="228"/>
      <c r="SA1" s="228"/>
      <c r="SB1" s="228"/>
      <c r="SC1" s="228"/>
      <c r="SD1" s="228"/>
      <c r="SE1" s="228"/>
      <c r="SF1" s="228"/>
      <c r="SG1" s="228"/>
      <c r="SH1" s="228"/>
      <c r="SI1" s="228"/>
      <c r="SJ1" s="228"/>
      <c r="SK1" s="228"/>
      <c r="SL1" s="228"/>
      <c r="SM1" s="228"/>
      <c r="SN1" s="228"/>
      <c r="SO1" s="228"/>
      <c r="SP1" s="228"/>
      <c r="SQ1" s="228"/>
      <c r="SR1" s="228"/>
      <c r="SS1" s="228"/>
      <c r="ST1" s="228"/>
      <c r="SU1" s="228"/>
      <c r="SV1" s="228"/>
      <c r="SW1" s="228"/>
      <c r="SX1" s="228"/>
      <c r="SY1" s="228"/>
      <c r="SZ1" s="228"/>
      <c r="TA1" s="228"/>
      <c r="TB1" s="228"/>
      <c r="TC1" s="228"/>
      <c r="TD1" s="228"/>
      <c r="TE1" s="228"/>
      <c r="TF1" s="228"/>
      <c r="TG1" s="228"/>
      <c r="TH1" s="228"/>
      <c r="TI1" s="228"/>
      <c r="TJ1" s="228"/>
      <c r="TK1" s="228"/>
      <c r="TL1" s="228"/>
      <c r="TM1" s="228"/>
      <c r="TN1" s="228"/>
      <c r="TO1" s="228"/>
      <c r="TP1" s="228"/>
      <c r="TQ1" s="228"/>
      <c r="TR1" s="228"/>
      <c r="TS1" s="228"/>
      <c r="TT1" s="228"/>
      <c r="TU1" s="228"/>
      <c r="TV1" s="228"/>
      <c r="TW1" s="228"/>
      <c r="TX1" s="228"/>
      <c r="TY1" s="228"/>
      <c r="TZ1" s="228"/>
      <c r="UA1" s="228"/>
      <c r="UB1" s="228"/>
      <c r="UC1" s="228"/>
      <c r="UD1" s="228"/>
      <c r="UE1" s="228"/>
      <c r="UF1" s="228"/>
      <c r="UG1" s="228"/>
      <c r="UH1" s="228"/>
      <c r="UI1" s="228"/>
      <c r="UJ1" s="228"/>
      <c r="UK1" s="228"/>
      <c r="UL1" s="228"/>
      <c r="UM1" s="228"/>
      <c r="UN1" s="228"/>
      <c r="UO1" s="228"/>
      <c r="UP1" s="228"/>
      <c r="UQ1" s="228"/>
      <c r="UR1" s="228"/>
      <c r="US1" s="228"/>
      <c r="UT1" s="228"/>
      <c r="UU1" s="228"/>
      <c r="UV1" s="228"/>
      <c r="UW1" s="228"/>
      <c r="UX1" s="228"/>
      <c r="UY1" s="228"/>
      <c r="UZ1" s="228"/>
      <c r="VA1" s="228"/>
      <c r="VB1" s="228"/>
      <c r="VC1" s="228"/>
      <c r="VD1" s="228"/>
      <c r="VE1" s="228"/>
      <c r="VF1" s="228"/>
      <c r="VG1" s="228"/>
      <c r="VH1" s="228"/>
      <c r="VI1" s="228"/>
      <c r="VJ1" s="228"/>
      <c r="VK1" s="228"/>
      <c r="VL1" s="228"/>
      <c r="VM1" s="228"/>
      <c r="VN1" s="228"/>
      <c r="VO1" s="228"/>
      <c r="VP1" s="228"/>
      <c r="VQ1" s="228"/>
      <c r="VR1" s="228"/>
      <c r="VS1" s="228"/>
      <c r="VT1" s="228"/>
      <c r="VU1" s="228"/>
      <c r="VV1" s="228"/>
      <c r="VW1" s="228"/>
      <c r="VX1" s="228"/>
      <c r="VY1" s="228"/>
      <c r="VZ1" s="228"/>
      <c r="WA1" s="228"/>
      <c r="WB1" s="228"/>
      <c r="WC1" s="228"/>
      <c r="WD1" s="228"/>
      <c r="WE1" s="228"/>
      <c r="WF1" s="228"/>
      <c r="WG1" s="228"/>
      <c r="WH1" s="228"/>
      <c r="WI1" s="228"/>
      <c r="WJ1" s="228"/>
      <c r="WK1" s="228"/>
      <c r="WL1" s="228"/>
      <c r="WM1" s="228"/>
      <c r="WN1" s="228"/>
      <c r="WO1" s="228"/>
      <c r="WP1" s="228"/>
      <c r="WQ1" s="228"/>
      <c r="WR1" s="228"/>
      <c r="WS1" s="228"/>
      <c r="WT1" s="228"/>
      <c r="WU1" s="228"/>
      <c r="WV1" s="228"/>
      <c r="WW1" s="228"/>
      <c r="WX1" s="228"/>
      <c r="WY1" s="228"/>
      <c r="WZ1" s="228"/>
      <c r="XA1" s="228"/>
      <c r="XB1" s="228"/>
      <c r="XC1" s="228"/>
      <c r="XD1" s="228"/>
      <c r="XE1" s="228"/>
      <c r="XF1" s="228"/>
      <c r="XG1" s="228"/>
      <c r="XH1" s="228"/>
      <c r="XI1" s="228"/>
      <c r="XJ1" s="228"/>
      <c r="XK1" s="228"/>
      <c r="XL1" s="228"/>
      <c r="XM1" s="228"/>
      <c r="XN1" s="228"/>
      <c r="XO1" s="228"/>
      <c r="XP1" s="228"/>
      <c r="XQ1" s="228"/>
      <c r="XR1" s="228"/>
      <c r="XS1" s="228"/>
      <c r="XT1" s="228"/>
      <c r="XU1" s="228"/>
      <c r="XV1" s="228"/>
      <c r="XW1" s="228"/>
      <c r="XX1" s="228"/>
      <c r="XY1" s="228"/>
      <c r="XZ1" s="228"/>
      <c r="YA1" s="228"/>
      <c r="YB1" s="228"/>
      <c r="YC1" s="228"/>
      <c r="YD1" s="228"/>
      <c r="YE1" s="228"/>
      <c r="YF1" s="228"/>
      <c r="YG1" s="228"/>
      <c r="YH1" s="228"/>
      <c r="YI1" s="228"/>
      <c r="YJ1" s="228"/>
      <c r="YK1" s="228"/>
      <c r="YL1" s="228"/>
      <c r="YM1" s="228"/>
      <c r="YN1" s="228"/>
      <c r="YO1" s="228"/>
      <c r="YP1" s="228"/>
      <c r="YQ1" s="228"/>
      <c r="YR1" s="228"/>
      <c r="YS1" s="228"/>
      <c r="YT1" s="228"/>
      <c r="YU1" s="228"/>
      <c r="YV1" s="228"/>
      <c r="YW1" s="228"/>
      <c r="YX1" s="228"/>
      <c r="YY1" s="228"/>
      <c r="YZ1" s="228"/>
      <c r="ZA1" s="228"/>
      <c r="ZB1" s="228"/>
      <c r="ZC1" s="228"/>
      <c r="ZD1" s="228"/>
      <c r="ZE1" s="228"/>
      <c r="ZF1" s="228"/>
      <c r="ZG1" s="228"/>
      <c r="ZH1" s="228"/>
      <c r="ZI1" s="228"/>
      <c r="ZJ1" s="228"/>
      <c r="ZK1" s="228"/>
      <c r="ZL1" s="228"/>
      <c r="ZM1" s="228"/>
      <c r="ZN1" s="228"/>
      <c r="ZO1" s="228"/>
      <c r="ZP1" s="228"/>
      <c r="ZQ1" s="228"/>
      <c r="ZR1" s="228"/>
      <c r="ZS1" s="228"/>
      <c r="ZT1" s="228"/>
      <c r="ZU1" s="228"/>
      <c r="ZV1" s="228"/>
      <c r="ZW1" s="228"/>
      <c r="ZX1" s="228"/>
      <c r="ZY1" s="228"/>
      <c r="ZZ1" s="228"/>
      <c r="AAA1" s="228"/>
      <c r="AAB1" s="228"/>
      <c r="AAC1" s="228"/>
      <c r="AAD1" s="228"/>
      <c r="AAE1" s="228"/>
      <c r="AAF1" s="228"/>
      <c r="AAG1" s="228"/>
      <c r="AAH1" s="228"/>
      <c r="AAI1" s="228"/>
      <c r="AAJ1" s="228"/>
      <c r="AAK1" s="228"/>
      <c r="AAL1" s="228"/>
      <c r="AAM1" s="228"/>
      <c r="AAN1" s="228"/>
      <c r="AAO1" s="228"/>
      <c r="AAP1" s="228"/>
      <c r="AAQ1" s="228"/>
      <c r="AAR1" s="228"/>
      <c r="AAS1" s="228"/>
      <c r="AAT1" s="228"/>
      <c r="AAU1" s="228"/>
      <c r="AAV1" s="228"/>
      <c r="AAW1" s="228"/>
      <c r="AAX1" s="228"/>
      <c r="AAY1" s="228"/>
      <c r="AAZ1" s="228"/>
      <c r="ABA1" s="228"/>
      <c r="ABB1" s="228"/>
      <c r="ABC1" s="228"/>
      <c r="ABD1" s="228"/>
      <c r="ABE1" s="228"/>
      <c r="ABF1" s="228"/>
      <c r="ABG1" s="228"/>
      <c r="ABH1" s="228"/>
      <c r="ABI1" s="228"/>
      <c r="ABJ1" s="228"/>
      <c r="ABK1" s="228"/>
      <c r="ABL1" s="228"/>
      <c r="ABM1" s="228"/>
      <c r="ABN1" s="228"/>
      <c r="ABO1" s="228"/>
      <c r="ABP1" s="228"/>
      <c r="ABQ1" s="228"/>
      <c r="ABR1" s="228"/>
      <c r="ABS1" s="228"/>
      <c r="ABT1" s="228"/>
      <c r="ABU1" s="228"/>
      <c r="ABV1" s="228"/>
      <c r="ABW1" s="228"/>
      <c r="ABX1" s="228"/>
      <c r="ABY1" s="228"/>
      <c r="ABZ1" s="228"/>
      <c r="ACA1" s="228"/>
      <c r="ACB1" s="228"/>
      <c r="ACC1" s="228"/>
      <c r="ACD1" s="228"/>
      <c r="ACE1" s="228"/>
      <c r="ACF1" s="228"/>
      <c r="ACG1" s="228"/>
      <c r="ACH1" s="228"/>
      <c r="ACI1" s="228"/>
      <c r="ACJ1" s="228"/>
      <c r="ACK1" s="228"/>
      <c r="ACL1" s="228"/>
      <c r="ACM1" s="228"/>
      <c r="ACN1" s="228"/>
      <c r="ACO1" s="228"/>
      <c r="ACP1" s="228"/>
      <c r="ACQ1" s="228"/>
      <c r="ACR1" s="228"/>
      <c r="ACS1" s="228"/>
      <c r="ACT1" s="228"/>
      <c r="ACU1" s="228"/>
      <c r="ACV1" s="228"/>
      <c r="ACW1" s="228"/>
      <c r="ACX1" s="228"/>
      <c r="ACY1" s="228"/>
      <c r="ACZ1" s="228"/>
      <c r="ADA1" s="228"/>
      <c r="ADB1" s="228"/>
      <c r="ADC1" s="228"/>
      <c r="ADD1" s="228"/>
      <c r="ADE1" s="228"/>
      <c r="ADF1" s="228"/>
      <c r="ADG1" s="228"/>
      <c r="ADH1" s="228"/>
      <c r="ADI1" s="228"/>
      <c r="ADJ1" s="228"/>
      <c r="ADK1" s="228"/>
      <c r="ADL1" s="228"/>
      <c r="ADM1" s="228"/>
      <c r="ADN1" s="228"/>
      <c r="ADO1" s="228"/>
      <c r="ADP1" s="228"/>
      <c r="ADQ1" s="228"/>
      <c r="ADR1" s="228"/>
      <c r="ADS1" s="228"/>
      <c r="ADT1" s="228"/>
      <c r="ADU1" s="228"/>
      <c r="ADV1" s="228"/>
      <c r="ADW1" s="228"/>
      <c r="ADX1" s="228"/>
      <c r="ADY1" s="228"/>
      <c r="ADZ1" s="228"/>
      <c r="AEA1" s="228"/>
      <c r="AEB1" s="228"/>
      <c r="AEC1" s="228"/>
      <c r="AED1" s="228"/>
      <c r="AEE1" s="228"/>
      <c r="AEF1" s="228"/>
      <c r="AEG1" s="228"/>
      <c r="AEH1" s="228"/>
      <c r="AEI1" s="228"/>
      <c r="AEJ1" s="228"/>
      <c r="AEK1" s="228"/>
      <c r="AEL1" s="228"/>
      <c r="AEM1" s="228"/>
      <c r="AEN1" s="228"/>
      <c r="AEO1" s="228"/>
      <c r="AEP1" s="228"/>
      <c r="AEQ1" s="228"/>
      <c r="AER1" s="228"/>
      <c r="AES1" s="228"/>
      <c r="AET1" s="228"/>
      <c r="AEU1" s="228"/>
      <c r="AEV1" s="228"/>
      <c r="AEW1" s="228"/>
      <c r="AEX1" s="228"/>
      <c r="AEY1" s="228"/>
      <c r="AEZ1" s="228"/>
      <c r="AFA1" s="228"/>
      <c r="AFB1" s="228"/>
      <c r="AFC1" s="228"/>
      <c r="AFD1" s="228"/>
      <c r="AFE1" s="228"/>
      <c r="AFF1" s="228"/>
      <c r="AFG1" s="228"/>
      <c r="AFH1" s="228"/>
      <c r="AFI1" s="228"/>
      <c r="AFJ1" s="228"/>
      <c r="AFK1" s="228"/>
      <c r="AFL1" s="228"/>
      <c r="AFM1" s="228"/>
      <c r="AFN1" s="228"/>
      <c r="AFO1" s="228"/>
      <c r="AFP1" s="228"/>
      <c r="AFQ1" s="228"/>
      <c r="AFR1" s="228"/>
      <c r="AFS1" s="228"/>
      <c r="AFT1" s="228"/>
      <c r="AFU1" s="228"/>
      <c r="AFV1" s="228"/>
      <c r="AFW1" s="228"/>
      <c r="AFX1" s="228"/>
      <c r="AFY1" s="228"/>
      <c r="AFZ1" s="228"/>
      <c r="AGA1" s="228"/>
      <c r="AGB1" s="228"/>
      <c r="AGC1" s="228"/>
      <c r="AGD1" s="228"/>
      <c r="AGE1" s="228"/>
      <c r="AGF1" s="228"/>
      <c r="AGG1" s="228"/>
      <c r="AGH1" s="228"/>
      <c r="AGI1" s="228"/>
      <c r="AGJ1" s="228"/>
      <c r="AGK1" s="228"/>
      <c r="AGL1" s="228"/>
      <c r="AGM1" s="228"/>
      <c r="AGN1" s="228"/>
      <c r="AGO1" s="228"/>
      <c r="AGP1" s="228"/>
      <c r="AGQ1" s="228"/>
      <c r="AGR1" s="228"/>
      <c r="AGS1" s="228"/>
      <c r="AGT1" s="228"/>
      <c r="AGU1" s="228"/>
      <c r="AGV1" s="228"/>
      <c r="AGW1" s="228"/>
      <c r="AGX1" s="228"/>
      <c r="AGY1" s="228"/>
      <c r="AGZ1" s="228"/>
      <c r="AHA1" s="228"/>
      <c r="AHB1" s="228"/>
      <c r="AHC1" s="228"/>
      <c r="AHD1" s="228"/>
      <c r="AHE1" s="228"/>
      <c r="AHF1" s="228"/>
      <c r="AHG1" s="228"/>
      <c r="AHH1" s="228"/>
      <c r="AHI1" s="228"/>
      <c r="AHJ1" s="228"/>
      <c r="AHK1" s="228"/>
      <c r="AHL1" s="228"/>
      <c r="AHM1" s="228"/>
      <c r="AHN1" s="228"/>
      <c r="AHO1" s="228"/>
      <c r="AHP1" s="228"/>
      <c r="AHQ1" s="228"/>
      <c r="AHR1" s="228"/>
      <c r="AHS1" s="228"/>
      <c r="AHT1" s="228"/>
      <c r="AHU1" s="228"/>
      <c r="AHV1" s="228"/>
      <c r="AHW1" s="228"/>
      <c r="AHX1" s="228"/>
      <c r="AHY1" s="228"/>
      <c r="AHZ1" s="228"/>
      <c r="AIA1" s="228"/>
      <c r="AIB1" s="228"/>
      <c r="AIC1" s="228"/>
      <c r="AID1" s="228"/>
      <c r="AIE1" s="228"/>
      <c r="AIF1" s="228"/>
      <c r="AIG1" s="228"/>
      <c r="AIH1" s="228"/>
      <c r="AII1" s="228"/>
      <c r="AIJ1" s="228"/>
      <c r="AIK1" s="228"/>
      <c r="AIL1" s="228"/>
      <c r="AIM1" s="228"/>
      <c r="AIN1" s="228"/>
      <c r="AIO1" s="228"/>
      <c r="AIP1" s="228"/>
      <c r="AIQ1" s="228"/>
      <c r="AIR1" s="228"/>
      <c r="AIS1" s="228"/>
      <c r="AIT1" s="228"/>
      <c r="AIU1" s="228"/>
      <c r="AIV1" s="228"/>
      <c r="AIW1" s="228"/>
      <c r="AIX1" s="228"/>
      <c r="AIY1" s="228"/>
      <c r="AIZ1" s="228"/>
      <c r="AJA1" s="228"/>
      <c r="AJB1" s="228"/>
      <c r="AJC1" s="228"/>
      <c r="AJD1" s="228"/>
      <c r="AJE1" s="228"/>
      <c r="AJF1" s="228"/>
      <c r="AJG1" s="228"/>
      <c r="AJH1" s="228"/>
      <c r="AJI1" s="228"/>
      <c r="AJJ1" s="228"/>
      <c r="AJK1" s="228"/>
      <c r="AJL1" s="228"/>
      <c r="AJM1" s="228"/>
      <c r="AJN1" s="228"/>
      <c r="AJO1" s="228"/>
      <c r="AJP1" s="228"/>
      <c r="AJQ1" s="228"/>
      <c r="AJR1" s="228"/>
      <c r="AJS1" s="228"/>
      <c r="AJT1" s="228"/>
      <c r="AJU1" s="228"/>
      <c r="AJV1" s="228"/>
      <c r="AJW1" s="228"/>
      <c r="AJX1" s="228"/>
      <c r="AJY1" s="228"/>
      <c r="AJZ1" s="228"/>
      <c r="AKA1" s="228"/>
      <c r="AKB1" s="228"/>
      <c r="AKC1" s="228"/>
      <c r="AKD1" s="228"/>
      <c r="AKE1" s="228"/>
      <c r="AKF1" s="228"/>
      <c r="AKG1" s="228"/>
      <c r="AKH1" s="228"/>
      <c r="AKI1" s="228"/>
      <c r="AKJ1" s="228"/>
      <c r="AKK1" s="228"/>
      <c r="AKL1" s="228"/>
      <c r="AKM1" s="228"/>
      <c r="AKN1" s="228"/>
      <c r="AKO1" s="228"/>
      <c r="AKP1" s="228"/>
      <c r="AKQ1" s="228"/>
      <c r="AKR1" s="228"/>
      <c r="AKS1" s="228"/>
      <c r="AKT1" s="228"/>
      <c r="AKU1" s="228"/>
      <c r="AKV1" s="228"/>
      <c r="AKW1" s="228"/>
      <c r="AKX1" s="228"/>
      <c r="AKY1" s="228"/>
      <c r="AKZ1" s="228"/>
      <c r="ALA1" s="228"/>
      <c r="ALB1" s="228"/>
      <c r="ALC1" s="228"/>
      <c r="ALD1" s="228"/>
      <c r="ALE1" s="228"/>
      <c r="ALF1" s="228"/>
      <c r="ALG1" s="228"/>
      <c r="ALH1" s="228"/>
      <c r="ALI1" s="228"/>
      <c r="ALJ1" s="228"/>
      <c r="ALK1" s="228"/>
      <c r="ALL1" s="228"/>
      <c r="ALM1" s="228"/>
      <c r="ALN1" s="228"/>
      <c r="ALO1" s="228"/>
      <c r="ALP1" s="228"/>
      <c r="ALQ1" s="228"/>
      <c r="ALR1" s="228"/>
      <c r="ALS1" s="228"/>
      <c r="ALT1" s="228"/>
      <c r="ALU1" s="228"/>
      <c r="ALV1" s="228"/>
      <c r="ALW1" s="228"/>
      <c r="ALX1" s="228"/>
      <c r="ALY1" s="228"/>
      <c r="ALZ1" s="228"/>
      <c r="AMA1" s="228"/>
      <c r="AMB1" s="228"/>
      <c r="AMC1" s="228"/>
      <c r="AMD1" s="228"/>
      <c r="AME1" s="228"/>
      <c r="AMF1" s="228"/>
      <c r="AMG1" s="228"/>
      <c r="AMH1" s="228"/>
      <c r="AMI1" s="228"/>
      <c r="AMJ1" s="228"/>
      <c r="AMK1" s="228"/>
      <c r="AML1" s="228"/>
      <c r="AMM1" s="228"/>
      <c r="AMN1" s="228"/>
      <c r="AMO1" s="228"/>
      <c r="AMP1" s="228"/>
      <c r="AMQ1" s="228"/>
      <c r="AMR1" s="228"/>
      <c r="AMS1" s="228"/>
      <c r="AMT1" s="228"/>
      <c r="AMU1" s="228"/>
      <c r="AMV1" s="228"/>
      <c r="AMW1" s="228"/>
      <c r="AMX1" s="228"/>
      <c r="AMY1" s="228"/>
      <c r="AMZ1" s="228"/>
      <c r="ANA1" s="228"/>
      <c r="ANB1" s="228"/>
      <c r="ANC1" s="228"/>
      <c r="AND1" s="228"/>
      <c r="ANE1" s="228"/>
      <c r="ANF1" s="228"/>
      <c r="ANG1" s="228"/>
      <c r="ANH1" s="228"/>
      <c r="ANI1" s="228"/>
      <c r="ANJ1" s="228"/>
      <c r="ANK1" s="228"/>
      <c r="ANL1" s="228"/>
      <c r="ANM1" s="228"/>
      <c r="ANN1" s="228"/>
      <c r="ANO1" s="228"/>
      <c r="ANP1" s="228"/>
      <c r="ANQ1" s="228"/>
      <c r="ANR1" s="228"/>
      <c r="ANS1" s="228"/>
      <c r="ANT1" s="228"/>
      <c r="ANU1" s="228"/>
      <c r="ANV1" s="228"/>
      <c r="ANW1" s="228"/>
      <c r="ANX1" s="228"/>
      <c r="ANY1" s="228"/>
      <c r="ANZ1" s="228"/>
      <c r="AOA1" s="228"/>
      <c r="AOB1" s="228"/>
      <c r="AOC1" s="228"/>
      <c r="AOD1" s="228"/>
      <c r="AOE1" s="228"/>
      <c r="AOF1" s="228"/>
      <c r="AOG1" s="228"/>
      <c r="AOH1" s="228"/>
      <c r="AOI1" s="228"/>
      <c r="AOJ1" s="228"/>
      <c r="AOK1" s="228"/>
      <c r="AOL1" s="228"/>
      <c r="AOM1" s="228"/>
      <c r="AON1" s="228"/>
      <c r="AOO1" s="228"/>
      <c r="AOP1" s="228"/>
      <c r="AOQ1" s="228"/>
      <c r="AOR1" s="228"/>
      <c r="AOS1" s="228"/>
      <c r="AOT1" s="228"/>
      <c r="AOU1" s="228"/>
      <c r="AOV1" s="228"/>
      <c r="AOW1" s="228"/>
      <c r="AOX1" s="228"/>
      <c r="AOY1" s="228"/>
      <c r="AOZ1" s="228"/>
      <c r="APA1" s="228"/>
      <c r="APB1" s="228"/>
      <c r="APC1" s="228"/>
      <c r="APD1" s="228"/>
      <c r="APE1" s="228"/>
      <c r="APF1" s="228"/>
      <c r="APG1" s="228"/>
      <c r="APH1" s="228"/>
      <c r="API1" s="228"/>
      <c r="APJ1" s="228"/>
      <c r="APK1" s="228"/>
      <c r="APL1" s="228"/>
      <c r="APM1" s="228"/>
      <c r="APN1" s="228"/>
      <c r="APO1" s="228"/>
      <c r="APP1" s="228"/>
      <c r="APQ1" s="228"/>
      <c r="APR1" s="228"/>
      <c r="APS1" s="228"/>
      <c r="APT1" s="228"/>
      <c r="APU1" s="228"/>
      <c r="APV1" s="228"/>
      <c r="APW1" s="228"/>
      <c r="APX1" s="228"/>
      <c r="APY1" s="228"/>
      <c r="APZ1" s="228"/>
      <c r="AQA1" s="228"/>
      <c r="AQB1" s="228"/>
      <c r="AQC1" s="228"/>
      <c r="AQD1" s="228"/>
      <c r="AQE1" s="228"/>
      <c r="AQF1" s="228"/>
      <c r="AQG1" s="228"/>
      <c r="AQH1" s="228"/>
      <c r="AQI1" s="228"/>
      <c r="AQJ1" s="228"/>
      <c r="AQK1" s="228"/>
      <c r="AQL1" s="228"/>
      <c r="AQM1" s="228"/>
      <c r="AQN1" s="228"/>
      <c r="AQO1" s="228"/>
      <c r="AQP1" s="228"/>
      <c r="AQQ1" s="228"/>
      <c r="AQR1" s="228"/>
      <c r="AQS1" s="228"/>
      <c r="AQT1" s="228"/>
      <c r="AQU1" s="228"/>
      <c r="AQV1" s="228"/>
      <c r="AQW1" s="228"/>
      <c r="AQX1" s="228"/>
      <c r="AQY1" s="228"/>
      <c r="AQZ1" s="228"/>
      <c r="ARA1" s="228"/>
      <c r="ARB1" s="228"/>
      <c r="ARC1" s="228"/>
      <c r="ARD1" s="228"/>
      <c r="ARE1" s="228"/>
      <c r="ARF1" s="228"/>
      <c r="ARG1" s="228"/>
      <c r="ARH1" s="228"/>
      <c r="ARI1" s="228"/>
      <c r="ARJ1" s="228"/>
      <c r="ARK1" s="228"/>
      <c r="ARL1" s="228"/>
      <c r="ARM1" s="228"/>
      <c r="ARN1" s="228"/>
      <c r="ARO1" s="228"/>
      <c r="ARP1" s="228"/>
      <c r="ARQ1" s="228"/>
      <c r="ARR1" s="228"/>
      <c r="ARS1" s="228"/>
      <c r="ART1" s="228"/>
      <c r="ARU1" s="228"/>
      <c r="ARV1" s="228"/>
      <c r="ARW1" s="228"/>
      <c r="ARX1" s="228"/>
      <c r="ARY1" s="228"/>
      <c r="ARZ1" s="228"/>
      <c r="ASA1" s="228"/>
      <c r="ASB1" s="228"/>
      <c r="ASC1" s="228"/>
      <c r="ASD1" s="228"/>
      <c r="ASE1" s="228"/>
      <c r="ASF1" s="228"/>
      <c r="ASG1" s="228"/>
      <c r="ASH1" s="228"/>
      <c r="ASI1" s="228"/>
      <c r="ASJ1" s="228"/>
      <c r="ASK1" s="228"/>
      <c r="ASL1" s="228"/>
      <c r="ASM1" s="228"/>
      <c r="ASN1" s="228"/>
      <c r="ASO1" s="228"/>
      <c r="ASP1" s="228"/>
      <c r="ASQ1" s="228"/>
      <c r="ASR1" s="228"/>
      <c r="ASS1" s="228"/>
      <c r="AST1" s="228"/>
      <c r="ASU1" s="228"/>
      <c r="ASV1" s="228"/>
      <c r="ASW1" s="228"/>
      <c r="ASX1" s="228"/>
      <c r="ASY1" s="228"/>
      <c r="ASZ1" s="228"/>
      <c r="ATA1" s="228"/>
      <c r="ATB1" s="228"/>
      <c r="ATC1" s="228"/>
      <c r="ATD1" s="228"/>
      <c r="ATE1" s="228"/>
      <c r="ATF1" s="228"/>
      <c r="ATG1" s="228"/>
      <c r="ATH1" s="228"/>
      <c r="ATI1" s="228"/>
      <c r="ATJ1" s="228"/>
      <c r="ATK1" s="228"/>
      <c r="ATL1" s="228"/>
      <c r="ATM1" s="228"/>
      <c r="ATN1" s="228"/>
      <c r="ATO1" s="228"/>
      <c r="ATP1" s="228"/>
      <c r="ATQ1" s="228"/>
      <c r="ATR1" s="228"/>
      <c r="ATS1" s="228"/>
      <c r="ATT1" s="228"/>
      <c r="ATU1" s="228"/>
      <c r="ATV1" s="228"/>
      <c r="ATW1" s="228"/>
      <c r="ATX1" s="228"/>
      <c r="ATY1" s="228"/>
      <c r="ATZ1" s="228"/>
      <c r="AUA1" s="228"/>
      <c r="AUB1" s="228"/>
      <c r="AUC1" s="228"/>
      <c r="AUD1" s="228"/>
      <c r="AUE1" s="228"/>
      <c r="AUF1" s="228"/>
      <c r="AUG1" s="228"/>
      <c r="AUH1" s="228"/>
      <c r="AUI1" s="228"/>
      <c r="AUJ1" s="228"/>
      <c r="AUK1" s="228"/>
      <c r="AUL1" s="228"/>
      <c r="AUM1" s="228"/>
      <c r="AUN1" s="228"/>
      <c r="AUO1" s="228"/>
      <c r="AUP1" s="228"/>
      <c r="AUQ1" s="228"/>
      <c r="AUR1" s="228"/>
      <c r="AUS1" s="228"/>
      <c r="AUT1" s="228"/>
      <c r="AUU1" s="228"/>
      <c r="AUV1" s="228"/>
      <c r="AUW1" s="228"/>
      <c r="AUX1" s="228"/>
      <c r="AUY1" s="228"/>
      <c r="AUZ1" s="228"/>
      <c r="AVA1" s="228"/>
      <c r="AVB1" s="228"/>
      <c r="AVC1" s="228"/>
      <c r="AVD1" s="228"/>
      <c r="AVE1" s="228"/>
      <c r="AVF1" s="228"/>
      <c r="AVG1" s="228"/>
      <c r="AVH1" s="228"/>
      <c r="AVI1" s="228"/>
      <c r="AVJ1" s="228"/>
      <c r="AVK1" s="228"/>
      <c r="AVL1" s="228"/>
      <c r="AVM1" s="228"/>
      <c r="AVN1" s="228"/>
      <c r="AVO1" s="228"/>
      <c r="AVP1" s="228"/>
      <c r="AVQ1" s="228"/>
      <c r="AVR1" s="228"/>
      <c r="AVS1" s="228"/>
      <c r="AVT1" s="228"/>
      <c r="AVU1" s="228"/>
      <c r="AVV1" s="228"/>
      <c r="AVW1" s="228"/>
      <c r="AVX1" s="228"/>
      <c r="AVY1" s="228"/>
      <c r="AVZ1" s="228"/>
      <c r="AWA1" s="228"/>
      <c r="AWB1" s="228"/>
      <c r="AWC1" s="228"/>
      <c r="AWD1" s="228"/>
      <c r="AWE1" s="228"/>
      <c r="AWF1" s="228"/>
      <c r="AWG1" s="228"/>
      <c r="AWH1" s="228"/>
      <c r="AWI1" s="228"/>
      <c r="AWJ1" s="228"/>
      <c r="AWK1" s="228"/>
      <c r="AWL1" s="228"/>
      <c r="AWM1" s="228"/>
      <c r="AWN1" s="228"/>
      <c r="AWO1" s="228"/>
      <c r="AWP1" s="228"/>
      <c r="AWQ1" s="228"/>
      <c r="AWR1" s="228"/>
      <c r="AWS1" s="228"/>
      <c r="AWT1" s="228"/>
      <c r="AWU1" s="228"/>
      <c r="AWV1" s="228"/>
      <c r="AWW1" s="228"/>
      <c r="AWX1" s="228"/>
      <c r="AWY1" s="228"/>
      <c r="AWZ1" s="228"/>
      <c r="AXA1" s="228"/>
      <c r="AXB1" s="228"/>
      <c r="AXC1" s="228"/>
      <c r="AXD1" s="228"/>
      <c r="AXE1" s="228"/>
      <c r="AXF1" s="228"/>
      <c r="AXG1" s="228"/>
      <c r="AXH1" s="228"/>
      <c r="AXI1" s="228"/>
      <c r="AXJ1" s="228"/>
      <c r="AXK1" s="228"/>
      <c r="AXL1" s="228"/>
      <c r="AXM1" s="228"/>
      <c r="AXN1" s="228"/>
      <c r="AXO1" s="228"/>
      <c r="AXP1" s="228"/>
      <c r="AXQ1" s="228"/>
      <c r="AXR1" s="228"/>
      <c r="AXS1" s="228"/>
      <c r="AXT1" s="228"/>
      <c r="AXU1" s="228"/>
      <c r="AXV1" s="228"/>
      <c r="AXW1" s="228"/>
      <c r="AXX1" s="228"/>
      <c r="AXY1" s="228"/>
      <c r="AXZ1" s="228"/>
      <c r="AYA1" s="228"/>
      <c r="AYB1" s="228"/>
      <c r="AYC1" s="228"/>
      <c r="AYD1" s="228"/>
      <c r="AYE1" s="228"/>
      <c r="AYF1" s="228"/>
      <c r="AYG1" s="228"/>
      <c r="AYH1" s="228"/>
      <c r="AYI1" s="228"/>
      <c r="AYJ1" s="228"/>
      <c r="AYK1" s="228"/>
      <c r="AYL1" s="228"/>
      <c r="AYM1" s="228"/>
      <c r="AYN1" s="228"/>
      <c r="AYO1" s="228"/>
      <c r="AYP1" s="228"/>
      <c r="AYQ1" s="228"/>
      <c r="AYR1" s="228"/>
      <c r="AYS1" s="228"/>
      <c r="AYT1" s="228"/>
      <c r="AYU1" s="228"/>
      <c r="AYV1" s="228"/>
      <c r="AYW1" s="228"/>
      <c r="AYX1" s="228"/>
      <c r="AYY1" s="228"/>
      <c r="AYZ1" s="228"/>
      <c r="AZA1" s="228"/>
      <c r="AZB1" s="228"/>
      <c r="AZC1" s="228"/>
      <c r="AZD1" s="228"/>
      <c r="AZE1" s="228"/>
      <c r="AZF1" s="228"/>
      <c r="AZG1" s="228"/>
      <c r="AZH1" s="228"/>
      <c r="AZI1" s="228"/>
      <c r="AZJ1" s="228"/>
      <c r="AZK1" s="228"/>
      <c r="AZL1" s="228"/>
      <c r="AZM1" s="228"/>
      <c r="AZN1" s="228"/>
      <c r="AZO1" s="228"/>
      <c r="AZP1" s="228"/>
      <c r="AZQ1" s="228"/>
      <c r="AZR1" s="228"/>
      <c r="AZS1" s="228"/>
      <c r="AZT1" s="228"/>
      <c r="AZU1" s="228"/>
      <c r="AZV1" s="228"/>
      <c r="AZW1" s="228"/>
      <c r="AZX1" s="228"/>
      <c r="AZY1" s="228"/>
      <c r="AZZ1" s="228"/>
      <c r="BAA1" s="228"/>
      <c r="BAB1" s="228"/>
      <c r="BAC1" s="228"/>
      <c r="BAD1" s="228"/>
      <c r="BAE1" s="228"/>
      <c r="BAF1" s="228"/>
      <c r="BAG1" s="228"/>
      <c r="BAH1" s="228"/>
      <c r="BAI1" s="228"/>
      <c r="BAJ1" s="228"/>
      <c r="BAK1" s="228"/>
      <c r="BAL1" s="228"/>
      <c r="BAM1" s="228"/>
      <c r="BAN1" s="228"/>
      <c r="BAO1" s="228"/>
      <c r="BAP1" s="228"/>
      <c r="BAQ1" s="228"/>
      <c r="BAR1" s="228"/>
      <c r="BAS1" s="228"/>
      <c r="BAT1" s="228"/>
      <c r="BAU1" s="228"/>
      <c r="BAV1" s="228"/>
      <c r="BAW1" s="228"/>
      <c r="BAX1" s="228"/>
      <c r="BAY1" s="228"/>
      <c r="BAZ1" s="228"/>
      <c r="BBA1" s="228"/>
      <c r="BBB1" s="228"/>
      <c r="BBC1" s="228"/>
      <c r="BBD1" s="228"/>
      <c r="BBE1" s="228"/>
      <c r="BBF1" s="228"/>
      <c r="BBG1" s="228"/>
      <c r="BBH1" s="228"/>
      <c r="BBI1" s="228"/>
      <c r="BBJ1" s="228"/>
      <c r="BBK1" s="228"/>
      <c r="BBL1" s="228"/>
      <c r="BBM1" s="228"/>
      <c r="BBN1" s="228"/>
      <c r="BBO1" s="228"/>
      <c r="BBP1" s="228"/>
      <c r="BBQ1" s="228"/>
      <c r="BBR1" s="228"/>
      <c r="BBS1" s="228"/>
      <c r="BBT1" s="228"/>
      <c r="BBU1" s="228"/>
      <c r="BBV1" s="228"/>
      <c r="BBW1" s="228"/>
      <c r="BBX1" s="228"/>
      <c r="BBY1" s="228"/>
      <c r="BBZ1" s="228"/>
      <c r="BCA1" s="228"/>
      <c r="BCB1" s="228"/>
      <c r="BCC1" s="228"/>
      <c r="BCD1" s="228"/>
      <c r="BCE1" s="228"/>
      <c r="BCF1" s="228"/>
      <c r="BCG1" s="228"/>
      <c r="BCH1" s="228"/>
      <c r="BCI1" s="228"/>
      <c r="BCJ1" s="228"/>
      <c r="BCK1" s="228"/>
      <c r="BCL1" s="228"/>
      <c r="BCM1" s="228"/>
      <c r="BCN1" s="228"/>
      <c r="BCO1" s="228"/>
      <c r="BCP1" s="228"/>
      <c r="BCQ1" s="228"/>
      <c r="BCR1" s="228"/>
      <c r="BCS1" s="228"/>
      <c r="BCT1" s="228"/>
      <c r="BCU1" s="228"/>
      <c r="BCV1" s="228"/>
      <c r="BCW1" s="228"/>
      <c r="BCX1" s="228"/>
      <c r="BCY1" s="228"/>
      <c r="BCZ1" s="228"/>
      <c r="BDA1" s="228"/>
      <c r="BDB1" s="228"/>
      <c r="BDC1" s="228"/>
      <c r="BDD1" s="228"/>
      <c r="BDE1" s="228"/>
      <c r="BDF1" s="228"/>
      <c r="BDG1" s="228"/>
      <c r="BDH1" s="228"/>
      <c r="BDI1" s="228"/>
      <c r="BDJ1" s="228"/>
      <c r="BDK1" s="228"/>
      <c r="BDL1" s="228"/>
      <c r="BDM1" s="228"/>
      <c r="BDN1" s="228"/>
      <c r="BDO1" s="228"/>
      <c r="BDP1" s="228"/>
      <c r="BDQ1" s="228"/>
      <c r="BDR1" s="228"/>
      <c r="BDS1" s="228"/>
      <c r="BDT1" s="228"/>
      <c r="BDU1" s="228"/>
      <c r="BDV1" s="228"/>
      <c r="BDW1" s="228"/>
      <c r="BDX1" s="228"/>
      <c r="BDY1" s="228"/>
      <c r="BDZ1" s="228"/>
      <c r="BEA1" s="228"/>
      <c r="BEB1" s="228"/>
      <c r="BEC1" s="228"/>
      <c r="BED1" s="228"/>
      <c r="BEE1" s="228"/>
      <c r="BEF1" s="228"/>
      <c r="BEG1" s="228"/>
      <c r="BEH1" s="228"/>
      <c r="BEI1" s="228"/>
      <c r="BEJ1" s="228"/>
      <c r="BEK1" s="228"/>
      <c r="BEL1" s="228"/>
      <c r="BEM1" s="228"/>
      <c r="BEN1" s="228"/>
      <c r="BEO1" s="228"/>
      <c r="BEP1" s="228"/>
      <c r="BEQ1" s="228"/>
      <c r="BER1" s="228"/>
      <c r="BES1" s="228"/>
      <c r="BET1" s="228"/>
      <c r="BEU1" s="228"/>
      <c r="BEV1" s="228"/>
      <c r="BEW1" s="228"/>
      <c r="BEX1" s="228"/>
      <c r="BEY1" s="228"/>
      <c r="BEZ1" s="228"/>
      <c r="BFA1" s="228"/>
      <c r="BFB1" s="228"/>
      <c r="BFC1" s="228"/>
      <c r="BFD1" s="228"/>
      <c r="BFE1" s="228"/>
      <c r="BFF1" s="228"/>
      <c r="BFG1" s="228"/>
      <c r="BFH1" s="228"/>
      <c r="BFI1" s="228"/>
      <c r="BFJ1" s="228"/>
      <c r="BFK1" s="228"/>
      <c r="BFL1" s="228"/>
      <c r="BFM1" s="228"/>
      <c r="BFN1" s="228"/>
      <c r="BFO1" s="228"/>
      <c r="BFP1" s="228"/>
      <c r="BFQ1" s="228"/>
      <c r="BFR1" s="228"/>
      <c r="BFS1" s="228"/>
      <c r="BFT1" s="228"/>
      <c r="BFU1" s="228"/>
      <c r="BFV1" s="228"/>
      <c r="BFW1" s="228"/>
      <c r="BFX1" s="228"/>
      <c r="BFY1" s="228"/>
      <c r="BFZ1" s="228"/>
      <c r="BGA1" s="228"/>
      <c r="BGB1" s="228"/>
      <c r="BGC1" s="228"/>
      <c r="BGD1" s="228"/>
      <c r="BGE1" s="228"/>
      <c r="BGF1" s="228"/>
      <c r="BGG1" s="228"/>
      <c r="BGH1" s="228"/>
      <c r="BGI1" s="228"/>
      <c r="BGJ1" s="228"/>
      <c r="BGK1" s="228"/>
      <c r="BGL1" s="228"/>
      <c r="BGM1" s="228"/>
      <c r="BGN1" s="228"/>
      <c r="BGO1" s="228"/>
      <c r="BGP1" s="228"/>
      <c r="BGQ1" s="228"/>
      <c r="BGR1" s="228"/>
      <c r="BGS1" s="228"/>
      <c r="BGT1" s="228"/>
      <c r="BGU1" s="228"/>
      <c r="BGV1" s="228"/>
      <c r="BGW1" s="228"/>
      <c r="BGX1" s="228"/>
      <c r="BGY1" s="228"/>
      <c r="BGZ1" s="228"/>
      <c r="BHA1" s="228"/>
      <c r="BHB1" s="228"/>
      <c r="BHC1" s="228"/>
      <c r="BHD1" s="228"/>
      <c r="BHE1" s="228"/>
      <c r="BHF1" s="228"/>
      <c r="BHG1" s="228"/>
      <c r="BHH1" s="228"/>
      <c r="BHI1" s="228"/>
      <c r="BHJ1" s="228"/>
      <c r="BHK1" s="228"/>
      <c r="BHL1" s="228"/>
      <c r="BHM1" s="228"/>
      <c r="BHN1" s="228"/>
      <c r="BHO1" s="228"/>
      <c r="BHP1" s="228"/>
      <c r="BHQ1" s="228"/>
      <c r="BHR1" s="228"/>
      <c r="BHS1" s="228"/>
      <c r="BHT1" s="228"/>
      <c r="BHU1" s="228"/>
      <c r="BHV1" s="228"/>
      <c r="BHW1" s="228"/>
      <c r="BHX1" s="228"/>
      <c r="BHY1" s="228"/>
      <c r="BHZ1" s="228"/>
      <c r="BIA1" s="228"/>
      <c r="BIB1" s="228"/>
      <c r="BIC1" s="228"/>
      <c r="BID1" s="228"/>
      <c r="BIE1" s="228"/>
      <c r="BIF1" s="228"/>
      <c r="BIG1" s="228"/>
      <c r="BIH1" s="228"/>
      <c r="BII1" s="228"/>
      <c r="BIJ1" s="228"/>
      <c r="BIK1" s="228"/>
      <c r="BIL1" s="228"/>
      <c r="BIM1" s="228"/>
      <c r="BIN1" s="228"/>
      <c r="BIO1" s="228"/>
      <c r="BIP1" s="228"/>
      <c r="BIQ1" s="228"/>
      <c r="BIR1" s="228"/>
      <c r="BIS1" s="228"/>
      <c r="BIT1" s="228"/>
      <c r="BIU1" s="228"/>
      <c r="BIV1" s="228"/>
      <c r="BIW1" s="228"/>
      <c r="BIX1" s="228"/>
      <c r="BIY1" s="228"/>
      <c r="BIZ1" s="228"/>
      <c r="BJA1" s="228"/>
      <c r="BJB1" s="228"/>
      <c r="BJC1" s="228"/>
      <c r="BJD1" s="228"/>
      <c r="BJE1" s="228"/>
      <c r="BJF1" s="228"/>
      <c r="BJG1" s="228"/>
      <c r="BJH1" s="228"/>
      <c r="BJI1" s="228"/>
      <c r="BJJ1" s="228"/>
      <c r="BJK1" s="228"/>
      <c r="BJL1" s="228"/>
      <c r="BJM1" s="228"/>
      <c r="BJN1" s="228"/>
      <c r="BJO1" s="228"/>
      <c r="BJP1" s="228"/>
      <c r="BJQ1" s="228"/>
      <c r="BJR1" s="228"/>
      <c r="BJS1" s="228"/>
      <c r="BJT1" s="228"/>
      <c r="BJU1" s="228"/>
      <c r="BJV1" s="228"/>
      <c r="BJW1" s="228"/>
      <c r="BJX1" s="228"/>
      <c r="BJY1" s="228"/>
      <c r="BJZ1" s="228"/>
      <c r="BKA1" s="228"/>
      <c r="BKB1" s="228"/>
      <c r="BKC1" s="228"/>
      <c r="BKD1" s="228"/>
      <c r="BKE1" s="228"/>
      <c r="BKF1" s="228"/>
      <c r="BKG1" s="228"/>
      <c r="BKH1" s="228"/>
      <c r="BKI1" s="228"/>
      <c r="BKJ1" s="228"/>
      <c r="BKK1" s="228"/>
      <c r="BKL1" s="228"/>
      <c r="BKM1" s="228"/>
      <c r="BKN1" s="228"/>
      <c r="BKO1" s="228"/>
      <c r="BKP1" s="228"/>
      <c r="BKQ1" s="228"/>
      <c r="BKR1" s="228"/>
      <c r="BKS1" s="228"/>
      <c r="BKT1" s="228"/>
      <c r="BKU1" s="228"/>
      <c r="BKV1" s="228"/>
      <c r="BKW1" s="228"/>
      <c r="BKX1" s="228"/>
      <c r="BKY1" s="228"/>
      <c r="BKZ1" s="228"/>
      <c r="BLA1" s="228"/>
      <c r="BLB1" s="228"/>
      <c r="BLC1" s="228"/>
      <c r="BLD1" s="228"/>
      <c r="BLE1" s="228"/>
      <c r="BLF1" s="228"/>
      <c r="BLG1" s="228"/>
      <c r="BLH1" s="228"/>
      <c r="BLI1" s="228"/>
      <c r="BLJ1" s="228"/>
      <c r="BLK1" s="228"/>
      <c r="BLL1" s="228"/>
      <c r="BLM1" s="228"/>
      <c r="BLN1" s="228"/>
      <c r="BLO1" s="228"/>
      <c r="BLP1" s="228"/>
      <c r="BLQ1" s="228"/>
      <c r="BLR1" s="228"/>
      <c r="BLS1" s="228"/>
      <c r="BLT1" s="228"/>
      <c r="BLU1" s="228"/>
      <c r="BLV1" s="228"/>
      <c r="BLW1" s="228"/>
      <c r="BLX1" s="228"/>
      <c r="BLY1" s="228"/>
      <c r="BLZ1" s="228"/>
      <c r="BMA1" s="228"/>
      <c r="BMB1" s="228"/>
      <c r="BMC1" s="228"/>
      <c r="BMD1" s="228"/>
      <c r="BME1" s="228"/>
      <c r="BMF1" s="228"/>
      <c r="BMG1" s="228"/>
      <c r="BMH1" s="228"/>
      <c r="BMI1" s="228"/>
      <c r="BMJ1" s="228"/>
      <c r="BMK1" s="228"/>
      <c r="BML1" s="228"/>
      <c r="BMM1" s="228"/>
      <c r="BMN1" s="228"/>
      <c r="BMO1" s="228"/>
      <c r="BMP1" s="228"/>
      <c r="BMQ1" s="228"/>
      <c r="BMR1" s="228"/>
      <c r="BMS1" s="228"/>
      <c r="BMT1" s="228"/>
      <c r="BMU1" s="228"/>
      <c r="BMV1" s="228"/>
      <c r="BMW1" s="228"/>
      <c r="BMX1" s="228"/>
      <c r="BMY1" s="228"/>
      <c r="BMZ1" s="228"/>
      <c r="BNA1" s="228"/>
      <c r="BNB1" s="228"/>
      <c r="BNC1" s="228"/>
      <c r="BND1" s="228"/>
      <c r="BNE1" s="228"/>
      <c r="BNF1" s="228"/>
      <c r="BNG1" s="228"/>
      <c r="BNH1" s="228"/>
      <c r="BNI1" s="228"/>
      <c r="BNJ1" s="228"/>
      <c r="BNK1" s="228"/>
      <c r="BNL1" s="228"/>
      <c r="BNM1" s="228"/>
      <c r="BNN1" s="228"/>
      <c r="BNO1" s="228"/>
      <c r="BNP1" s="228"/>
      <c r="BNQ1" s="228"/>
      <c r="BNR1" s="228"/>
      <c r="BNS1" s="228"/>
      <c r="BNT1" s="228"/>
      <c r="BNU1" s="228"/>
      <c r="BNV1" s="228"/>
      <c r="BNW1" s="228"/>
      <c r="BNX1" s="228"/>
      <c r="BNY1" s="228"/>
      <c r="BNZ1" s="228"/>
      <c r="BOA1" s="228"/>
      <c r="BOB1" s="228"/>
      <c r="BOC1" s="228"/>
      <c r="BOD1" s="228"/>
      <c r="BOE1" s="228"/>
      <c r="BOF1" s="228"/>
      <c r="BOG1" s="228"/>
      <c r="BOH1" s="228"/>
      <c r="BOI1" s="228"/>
      <c r="BOJ1" s="228"/>
      <c r="BOK1" s="228"/>
      <c r="BOL1" s="228"/>
      <c r="BOM1" s="228"/>
      <c r="BON1" s="228"/>
      <c r="BOO1" s="228"/>
      <c r="BOP1" s="228"/>
      <c r="BOQ1" s="228"/>
      <c r="BOR1" s="228"/>
      <c r="BOS1" s="228"/>
      <c r="BOT1" s="228"/>
      <c r="BOU1" s="228"/>
      <c r="BOV1" s="228"/>
      <c r="BOW1" s="228"/>
      <c r="BOX1" s="228"/>
      <c r="BOY1" s="228"/>
      <c r="BOZ1" s="228"/>
      <c r="BPA1" s="228"/>
      <c r="BPB1" s="228"/>
      <c r="BPC1" s="228"/>
      <c r="BPD1" s="228"/>
      <c r="BPE1" s="228"/>
      <c r="BPF1" s="228"/>
      <c r="BPG1" s="228"/>
      <c r="BPH1" s="228"/>
      <c r="BPI1" s="228"/>
      <c r="BPJ1" s="228"/>
      <c r="BPK1" s="228"/>
      <c r="BPL1" s="228"/>
      <c r="BPM1" s="228"/>
      <c r="BPN1" s="228"/>
      <c r="BPO1" s="228"/>
      <c r="BPP1" s="228"/>
      <c r="BPQ1" s="228"/>
      <c r="BPR1" s="228"/>
      <c r="BPS1" s="228"/>
      <c r="BPT1" s="228"/>
      <c r="BPU1" s="228"/>
      <c r="BPV1" s="228"/>
      <c r="BPW1" s="228"/>
      <c r="BPX1" s="228"/>
      <c r="BPY1" s="228"/>
      <c r="BPZ1" s="228"/>
      <c r="BQA1" s="228"/>
      <c r="BQB1" s="228"/>
      <c r="BQC1" s="228"/>
      <c r="BQD1" s="228"/>
      <c r="BQE1" s="228"/>
      <c r="BQF1" s="228"/>
      <c r="BQG1" s="228"/>
      <c r="BQH1" s="228"/>
      <c r="BQI1" s="228"/>
      <c r="BQJ1" s="228"/>
      <c r="BQK1" s="228"/>
      <c r="BQL1" s="228"/>
      <c r="BQM1" s="228"/>
      <c r="BQN1" s="228"/>
      <c r="BQO1" s="228"/>
      <c r="BQP1" s="228"/>
      <c r="BQQ1" s="228"/>
      <c r="BQR1" s="228"/>
      <c r="BQS1" s="228"/>
      <c r="BQT1" s="228"/>
      <c r="BQU1" s="228"/>
      <c r="BQV1" s="228"/>
      <c r="BQW1" s="228"/>
      <c r="BQX1" s="228"/>
      <c r="BQY1" s="228"/>
      <c r="BQZ1" s="228"/>
      <c r="BRA1" s="228"/>
      <c r="BRB1" s="228"/>
      <c r="BRC1" s="228"/>
      <c r="BRD1" s="228"/>
      <c r="BRE1" s="228"/>
      <c r="BRF1" s="228"/>
      <c r="BRG1" s="228"/>
      <c r="BRH1" s="228"/>
      <c r="BRI1" s="228"/>
      <c r="BRJ1" s="228"/>
      <c r="BRK1" s="228"/>
      <c r="BRL1" s="228"/>
      <c r="BRM1" s="228"/>
      <c r="BRN1" s="228"/>
      <c r="BRO1" s="228"/>
      <c r="BRP1" s="228"/>
      <c r="BRQ1" s="228"/>
      <c r="BRR1" s="228"/>
      <c r="BRS1" s="228"/>
      <c r="BRT1" s="228"/>
      <c r="BRU1" s="228"/>
      <c r="BRV1" s="228"/>
      <c r="BRW1" s="228"/>
      <c r="BRX1" s="228"/>
      <c r="BRY1" s="228"/>
      <c r="BRZ1" s="228"/>
      <c r="BSA1" s="228"/>
      <c r="BSB1" s="228"/>
      <c r="BSC1" s="228"/>
      <c r="BSD1" s="228"/>
      <c r="BSE1" s="228"/>
      <c r="BSF1" s="228"/>
      <c r="BSG1" s="228"/>
      <c r="BSH1" s="228"/>
      <c r="BSI1" s="228"/>
      <c r="BSJ1" s="228"/>
      <c r="BSK1" s="228"/>
      <c r="BSL1" s="228"/>
      <c r="BSM1" s="228"/>
      <c r="BSN1" s="228"/>
      <c r="BSO1" s="228"/>
      <c r="BSP1" s="228"/>
      <c r="BSQ1" s="228"/>
      <c r="BSR1" s="228"/>
      <c r="BSS1" s="228"/>
      <c r="BST1" s="228"/>
      <c r="BSU1" s="228"/>
      <c r="BSV1" s="228"/>
      <c r="BSW1" s="228"/>
      <c r="BSX1" s="228"/>
      <c r="BSY1" s="228"/>
      <c r="BSZ1" s="228"/>
      <c r="BTA1" s="228"/>
      <c r="BTB1" s="228"/>
      <c r="BTC1" s="228"/>
      <c r="BTD1" s="228"/>
      <c r="BTE1" s="228"/>
      <c r="BTF1" s="228"/>
      <c r="BTG1" s="228"/>
      <c r="BTH1" s="228"/>
      <c r="BTI1" s="228"/>
      <c r="BTJ1" s="228"/>
      <c r="BTK1" s="228"/>
      <c r="BTL1" s="228"/>
      <c r="BTM1" s="228"/>
      <c r="BTN1" s="228"/>
      <c r="BTO1" s="228"/>
      <c r="BTP1" s="228"/>
      <c r="BTQ1" s="228"/>
      <c r="BTR1" s="228"/>
      <c r="BTS1" s="228"/>
      <c r="BTT1" s="228"/>
      <c r="BTU1" s="228"/>
      <c r="BTV1" s="228"/>
      <c r="BTW1" s="228"/>
      <c r="BTX1" s="228"/>
      <c r="BTY1" s="228"/>
      <c r="BTZ1" s="228"/>
      <c r="BUA1" s="228"/>
      <c r="BUB1" s="228"/>
      <c r="BUC1" s="228"/>
      <c r="BUD1" s="228"/>
      <c r="BUE1" s="228"/>
      <c r="BUF1" s="228"/>
      <c r="BUG1" s="228"/>
      <c r="BUH1" s="228"/>
      <c r="BUI1" s="228"/>
      <c r="BUJ1" s="228"/>
      <c r="BUK1" s="228"/>
      <c r="BUL1" s="228"/>
      <c r="BUM1" s="228"/>
      <c r="BUN1" s="228"/>
      <c r="BUO1" s="228"/>
      <c r="BUP1" s="228"/>
      <c r="BUQ1" s="228"/>
      <c r="BUR1" s="228"/>
      <c r="BUS1" s="228"/>
      <c r="BUT1" s="228"/>
      <c r="BUU1" s="228"/>
      <c r="BUV1" s="228"/>
      <c r="BUW1" s="228"/>
      <c r="BUX1" s="228"/>
      <c r="BUY1" s="228"/>
      <c r="BUZ1" s="228"/>
      <c r="BVA1" s="228"/>
      <c r="BVB1" s="228"/>
      <c r="BVC1" s="228"/>
      <c r="BVD1" s="228"/>
      <c r="BVE1" s="228"/>
      <c r="BVF1" s="228"/>
      <c r="BVG1" s="228"/>
      <c r="BVH1" s="228"/>
      <c r="BVI1" s="228"/>
      <c r="BVJ1" s="228"/>
      <c r="BVK1" s="228"/>
      <c r="BVL1" s="228"/>
      <c r="BVM1" s="228"/>
      <c r="BVN1" s="228"/>
      <c r="BVO1" s="228"/>
      <c r="BVP1" s="228"/>
      <c r="BVQ1" s="228"/>
      <c r="BVR1" s="228"/>
      <c r="BVS1" s="228"/>
      <c r="BVT1" s="228"/>
      <c r="BVU1" s="228"/>
      <c r="BVV1" s="228"/>
      <c r="BVW1" s="228"/>
      <c r="BVX1" s="228"/>
      <c r="BVY1" s="228"/>
      <c r="BVZ1" s="228"/>
      <c r="BWA1" s="228"/>
      <c r="BWB1" s="228"/>
      <c r="BWC1" s="228"/>
      <c r="BWD1" s="228"/>
      <c r="BWE1" s="228"/>
      <c r="BWF1" s="228"/>
      <c r="BWG1" s="228"/>
      <c r="BWH1" s="228"/>
      <c r="BWI1" s="228"/>
      <c r="BWJ1" s="228"/>
      <c r="BWK1" s="228"/>
      <c r="BWL1" s="228"/>
      <c r="BWM1" s="228"/>
      <c r="BWN1" s="228"/>
      <c r="BWO1" s="228"/>
      <c r="BWP1" s="228"/>
      <c r="BWQ1" s="228"/>
      <c r="BWR1" s="228"/>
      <c r="BWS1" s="228"/>
      <c r="BWT1" s="228"/>
      <c r="BWU1" s="228"/>
      <c r="BWV1" s="228"/>
      <c r="BWW1" s="228"/>
      <c r="BWX1" s="228"/>
      <c r="BWY1" s="228"/>
      <c r="BWZ1" s="228"/>
      <c r="BXA1" s="228"/>
      <c r="BXB1" s="228"/>
      <c r="BXC1" s="228"/>
      <c r="BXD1" s="228"/>
      <c r="BXE1" s="228"/>
      <c r="BXF1" s="228"/>
      <c r="BXG1" s="228"/>
      <c r="BXH1" s="228"/>
      <c r="BXI1" s="228"/>
      <c r="BXJ1" s="228"/>
      <c r="BXK1" s="228"/>
      <c r="BXL1" s="228"/>
      <c r="BXM1" s="228"/>
      <c r="BXN1" s="228"/>
      <c r="BXO1" s="228"/>
      <c r="BXP1" s="228"/>
      <c r="BXQ1" s="228"/>
      <c r="BXR1" s="228"/>
      <c r="BXS1" s="228"/>
      <c r="BXT1" s="228"/>
      <c r="BXU1" s="228"/>
      <c r="BXV1" s="228"/>
      <c r="BXW1" s="228"/>
      <c r="BXX1" s="228"/>
      <c r="BXY1" s="228"/>
      <c r="BXZ1" s="228"/>
      <c r="BYA1" s="228"/>
      <c r="BYB1" s="228"/>
      <c r="BYC1" s="228"/>
      <c r="BYD1" s="228"/>
      <c r="BYE1" s="228"/>
      <c r="BYF1" s="228"/>
      <c r="BYG1" s="228"/>
      <c r="BYH1" s="228"/>
      <c r="BYI1" s="228"/>
      <c r="BYJ1" s="228"/>
      <c r="BYK1" s="228"/>
      <c r="BYL1" s="228"/>
      <c r="BYM1" s="228"/>
      <c r="BYN1" s="228"/>
      <c r="BYO1" s="228"/>
      <c r="BYP1" s="228"/>
      <c r="BYQ1" s="228"/>
      <c r="BYR1" s="228"/>
      <c r="BYS1" s="228"/>
      <c r="BYT1" s="228"/>
      <c r="BYU1" s="228"/>
      <c r="BYV1" s="228"/>
      <c r="BYW1" s="228"/>
      <c r="BYX1" s="228"/>
      <c r="BYY1" s="228"/>
      <c r="BYZ1" s="228"/>
      <c r="BZA1" s="228"/>
      <c r="BZB1" s="228"/>
      <c r="BZC1" s="228"/>
      <c r="BZD1" s="228"/>
      <c r="BZE1" s="228"/>
      <c r="BZF1" s="228"/>
      <c r="BZG1" s="228"/>
      <c r="BZH1" s="228"/>
      <c r="BZI1" s="228"/>
      <c r="BZJ1" s="228"/>
      <c r="BZK1" s="228"/>
      <c r="BZL1" s="228"/>
      <c r="BZM1" s="228"/>
      <c r="BZN1" s="228"/>
      <c r="BZO1" s="228"/>
      <c r="BZP1" s="228"/>
      <c r="BZQ1" s="228"/>
      <c r="BZR1" s="228"/>
      <c r="BZS1" s="228"/>
      <c r="BZT1" s="228"/>
      <c r="BZU1" s="228"/>
      <c r="BZV1" s="228"/>
      <c r="BZW1" s="228"/>
      <c r="BZX1" s="228"/>
      <c r="BZY1" s="228"/>
      <c r="BZZ1" s="228"/>
      <c r="CAA1" s="228"/>
      <c r="CAB1" s="228"/>
      <c r="CAC1" s="228"/>
      <c r="CAD1" s="228"/>
      <c r="CAE1" s="228"/>
      <c r="CAF1" s="228"/>
      <c r="CAG1" s="228"/>
      <c r="CAH1" s="228"/>
      <c r="CAI1" s="228"/>
      <c r="CAJ1" s="228"/>
      <c r="CAK1" s="228"/>
      <c r="CAL1" s="228"/>
      <c r="CAM1" s="228"/>
      <c r="CAN1" s="228"/>
      <c r="CAO1" s="228"/>
      <c r="CAP1" s="228"/>
      <c r="CAQ1" s="228"/>
      <c r="CAR1" s="228"/>
      <c r="CAS1" s="228"/>
      <c r="CAT1" s="228"/>
      <c r="CAU1" s="228"/>
      <c r="CAV1" s="228"/>
      <c r="CAW1" s="228"/>
      <c r="CAX1" s="228"/>
      <c r="CAY1" s="228"/>
      <c r="CAZ1" s="228"/>
      <c r="CBA1" s="228"/>
      <c r="CBB1" s="228"/>
      <c r="CBC1" s="228"/>
      <c r="CBD1" s="228"/>
      <c r="CBE1" s="228"/>
      <c r="CBF1" s="228"/>
      <c r="CBG1" s="228"/>
      <c r="CBH1" s="228"/>
      <c r="CBI1" s="228"/>
      <c r="CBJ1" s="228"/>
      <c r="CBK1" s="228"/>
      <c r="CBL1" s="228"/>
      <c r="CBM1" s="228"/>
      <c r="CBN1" s="228"/>
      <c r="CBO1" s="228"/>
      <c r="CBP1" s="228"/>
      <c r="CBQ1" s="228"/>
      <c r="CBR1" s="228"/>
      <c r="CBS1" s="228"/>
      <c r="CBT1" s="228"/>
      <c r="CBU1" s="228"/>
      <c r="CBV1" s="228"/>
      <c r="CBW1" s="228"/>
      <c r="CBX1" s="228"/>
      <c r="CBY1" s="228"/>
      <c r="CBZ1" s="228"/>
      <c r="CCA1" s="228"/>
      <c r="CCB1" s="228"/>
      <c r="CCC1" s="228"/>
      <c r="CCD1" s="228"/>
      <c r="CCE1" s="228"/>
      <c r="CCF1" s="228"/>
      <c r="CCG1" s="228"/>
      <c r="CCH1" s="228"/>
      <c r="CCI1" s="228"/>
      <c r="CCJ1" s="228"/>
      <c r="CCK1" s="228"/>
      <c r="CCL1" s="228"/>
      <c r="CCM1" s="228"/>
      <c r="CCN1" s="228"/>
      <c r="CCO1" s="228"/>
      <c r="CCP1" s="228"/>
      <c r="CCQ1" s="228"/>
      <c r="CCR1" s="228"/>
      <c r="CCS1" s="228"/>
      <c r="CCT1" s="228"/>
      <c r="CCU1" s="228"/>
      <c r="CCV1" s="228"/>
      <c r="CCW1" s="228"/>
      <c r="CCX1" s="228"/>
      <c r="CCY1" s="228"/>
      <c r="CCZ1" s="228"/>
      <c r="CDA1" s="228"/>
      <c r="CDB1" s="228"/>
      <c r="CDC1" s="228"/>
      <c r="CDD1" s="228"/>
      <c r="CDE1" s="228"/>
      <c r="CDF1" s="228"/>
      <c r="CDG1" s="228"/>
      <c r="CDH1" s="228"/>
      <c r="CDI1" s="228"/>
      <c r="CDJ1" s="228"/>
      <c r="CDK1" s="228"/>
      <c r="CDL1" s="228"/>
      <c r="CDM1" s="228"/>
      <c r="CDN1" s="228"/>
      <c r="CDO1" s="228"/>
      <c r="CDP1" s="228"/>
      <c r="CDQ1" s="228"/>
      <c r="CDR1" s="228"/>
      <c r="CDS1" s="228"/>
      <c r="CDT1" s="228"/>
      <c r="CDU1" s="228"/>
      <c r="CDV1" s="228"/>
      <c r="CDW1" s="228"/>
      <c r="CDX1" s="228"/>
      <c r="CDY1" s="228"/>
      <c r="CDZ1" s="228"/>
      <c r="CEA1" s="228"/>
      <c r="CEB1" s="228"/>
      <c r="CEC1" s="228"/>
      <c r="CED1" s="228"/>
      <c r="CEE1" s="228"/>
      <c r="CEF1" s="228"/>
      <c r="CEG1" s="228"/>
      <c r="CEH1" s="228"/>
      <c r="CEI1" s="228"/>
      <c r="CEJ1" s="228"/>
      <c r="CEK1" s="228"/>
      <c r="CEL1" s="228"/>
      <c r="CEM1" s="228"/>
      <c r="CEN1" s="228"/>
      <c r="CEO1" s="228"/>
      <c r="CEP1" s="228"/>
      <c r="CEQ1" s="228"/>
      <c r="CER1" s="228"/>
      <c r="CES1" s="228"/>
      <c r="CET1" s="228"/>
      <c r="CEU1" s="228"/>
      <c r="CEV1" s="228"/>
      <c r="CEW1" s="228"/>
      <c r="CEX1" s="228"/>
      <c r="CEY1" s="228"/>
      <c r="CEZ1" s="228"/>
      <c r="CFA1" s="228"/>
      <c r="CFB1" s="228"/>
      <c r="CFC1" s="228"/>
      <c r="CFD1" s="228"/>
      <c r="CFE1" s="228"/>
      <c r="CFF1" s="228"/>
      <c r="CFG1" s="228"/>
      <c r="CFH1" s="228"/>
      <c r="CFI1" s="228"/>
      <c r="CFJ1" s="228"/>
      <c r="CFK1" s="228"/>
      <c r="CFL1" s="228"/>
      <c r="CFM1" s="228"/>
      <c r="CFN1" s="228"/>
      <c r="CFO1" s="228"/>
      <c r="CFP1" s="228"/>
      <c r="CFQ1" s="228"/>
      <c r="CFR1" s="228"/>
      <c r="CFS1" s="228"/>
      <c r="CFT1" s="228"/>
      <c r="CFU1" s="228"/>
      <c r="CFV1" s="228"/>
      <c r="CFW1" s="228"/>
      <c r="CFX1" s="228"/>
      <c r="CFY1" s="228"/>
      <c r="CFZ1" s="228"/>
      <c r="CGA1" s="228"/>
      <c r="CGB1" s="228"/>
      <c r="CGC1" s="228"/>
      <c r="CGD1" s="228"/>
      <c r="CGE1" s="228"/>
      <c r="CGF1" s="228"/>
      <c r="CGG1" s="228"/>
      <c r="CGH1" s="228"/>
      <c r="CGI1" s="228"/>
      <c r="CGJ1" s="228"/>
      <c r="CGK1" s="228"/>
      <c r="CGL1" s="228"/>
      <c r="CGM1" s="228"/>
      <c r="CGN1" s="228"/>
      <c r="CGO1" s="228"/>
      <c r="CGP1" s="228"/>
      <c r="CGQ1" s="228"/>
      <c r="CGR1" s="228"/>
      <c r="CGS1" s="228"/>
      <c r="CGT1" s="228"/>
      <c r="CGU1" s="228"/>
      <c r="CGV1" s="228"/>
      <c r="CGW1" s="228"/>
      <c r="CGX1" s="228"/>
      <c r="CGY1" s="228"/>
      <c r="CGZ1" s="228"/>
      <c r="CHA1" s="228"/>
      <c r="CHB1" s="228"/>
      <c r="CHC1" s="228"/>
      <c r="CHD1" s="228"/>
      <c r="CHE1" s="228"/>
      <c r="CHF1" s="228"/>
      <c r="CHG1" s="228"/>
      <c r="CHH1" s="228"/>
      <c r="CHI1" s="228"/>
      <c r="CHJ1" s="228"/>
      <c r="CHK1" s="228"/>
      <c r="CHL1" s="228"/>
      <c r="CHM1" s="228"/>
      <c r="CHN1" s="228"/>
      <c r="CHO1" s="228"/>
      <c r="CHP1" s="228"/>
      <c r="CHQ1" s="228"/>
      <c r="CHR1" s="228"/>
      <c r="CHS1" s="228"/>
      <c r="CHT1" s="228"/>
      <c r="CHU1" s="228"/>
      <c r="CHV1" s="228"/>
      <c r="CHW1" s="228"/>
      <c r="CHX1" s="228"/>
      <c r="CHY1" s="228"/>
      <c r="CHZ1" s="228"/>
      <c r="CIA1" s="228"/>
      <c r="CIB1" s="228"/>
      <c r="CIC1" s="228"/>
      <c r="CID1" s="228"/>
      <c r="CIE1" s="228"/>
      <c r="CIF1" s="228"/>
      <c r="CIG1" s="228"/>
      <c r="CIH1" s="228"/>
      <c r="CII1" s="228"/>
      <c r="CIJ1" s="228"/>
      <c r="CIK1" s="228"/>
      <c r="CIL1" s="228"/>
      <c r="CIM1" s="228"/>
      <c r="CIN1" s="228"/>
      <c r="CIO1" s="228"/>
      <c r="CIP1" s="228"/>
      <c r="CIQ1" s="228"/>
      <c r="CIR1" s="228"/>
      <c r="CIS1" s="228"/>
      <c r="CIT1" s="228"/>
      <c r="CIU1" s="228"/>
      <c r="CIV1" s="228"/>
      <c r="CIW1" s="228"/>
      <c r="CIX1" s="228"/>
      <c r="CIY1" s="228"/>
      <c r="CIZ1" s="228"/>
      <c r="CJA1" s="228"/>
      <c r="CJB1" s="228"/>
      <c r="CJC1" s="228"/>
      <c r="CJD1" s="228"/>
      <c r="CJE1" s="228"/>
      <c r="CJF1" s="228"/>
      <c r="CJG1" s="228"/>
      <c r="CJH1" s="228"/>
      <c r="CJI1" s="228"/>
      <c r="CJJ1" s="228"/>
      <c r="CJK1" s="228"/>
      <c r="CJL1" s="228"/>
      <c r="CJM1" s="228"/>
      <c r="CJN1" s="228"/>
      <c r="CJO1" s="228"/>
      <c r="CJP1" s="228"/>
      <c r="CJQ1" s="228"/>
      <c r="CJR1" s="228"/>
      <c r="CJS1" s="228"/>
      <c r="CJT1" s="228"/>
      <c r="CJU1" s="228"/>
      <c r="CJV1" s="228"/>
      <c r="CJW1" s="228"/>
      <c r="CJX1" s="228"/>
      <c r="CJY1" s="228"/>
      <c r="CJZ1" s="228"/>
      <c r="CKA1" s="228"/>
      <c r="CKB1" s="228"/>
      <c r="CKC1" s="228"/>
      <c r="CKD1" s="228"/>
      <c r="CKE1" s="228"/>
      <c r="CKF1" s="228"/>
      <c r="CKG1" s="228"/>
      <c r="CKH1" s="228"/>
      <c r="CKI1" s="228"/>
      <c r="CKJ1" s="228"/>
      <c r="CKK1" s="228"/>
      <c r="CKL1" s="228"/>
      <c r="CKM1" s="228"/>
      <c r="CKN1" s="228"/>
      <c r="CKO1" s="228"/>
      <c r="CKP1" s="228"/>
      <c r="CKQ1" s="228"/>
      <c r="CKR1" s="228"/>
      <c r="CKS1" s="228"/>
      <c r="CKT1" s="228"/>
      <c r="CKU1" s="228"/>
      <c r="CKV1" s="228"/>
      <c r="CKW1" s="228"/>
      <c r="CKX1" s="228"/>
      <c r="CKY1" s="228"/>
      <c r="CKZ1" s="228"/>
      <c r="CLA1" s="228"/>
      <c r="CLB1" s="228"/>
      <c r="CLC1" s="228"/>
      <c r="CLD1" s="228"/>
      <c r="CLE1" s="228"/>
      <c r="CLF1" s="228"/>
      <c r="CLG1" s="228"/>
      <c r="CLH1" s="228"/>
      <c r="CLI1" s="228"/>
      <c r="CLJ1" s="228"/>
      <c r="CLK1" s="228"/>
      <c r="CLL1" s="228"/>
      <c r="CLM1" s="228"/>
      <c r="CLN1" s="228"/>
      <c r="CLO1" s="228"/>
      <c r="CLP1" s="228"/>
      <c r="CLQ1" s="228"/>
      <c r="CLR1" s="228"/>
      <c r="CLS1" s="228"/>
      <c r="CLT1" s="228"/>
      <c r="CLU1" s="228"/>
      <c r="CLV1" s="228"/>
      <c r="CLW1" s="228"/>
      <c r="CLX1" s="228"/>
      <c r="CLY1" s="228"/>
      <c r="CLZ1" s="228"/>
      <c r="CMA1" s="228"/>
      <c r="CMB1" s="228"/>
      <c r="CMC1" s="228"/>
      <c r="CMD1" s="228"/>
      <c r="CME1" s="228"/>
      <c r="CMF1" s="228"/>
      <c r="CMG1" s="228"/>
      <c r="CMH1" s="228"/>
      <c r="CMI1" s="228"/>
      <c r="CMJ1" s="228"/>
      <c r="CMK1" s="228"/>
      <c r="CML1" s="228"/>
      <c r="CMM1" s="228"/>
      <c r="CMN1" s="228"/>
      <c r="CMO1" s="228"/>
      <c r="CMP1" s="228"/>
      <c r="CMQ1" s="228"/>
      <c r="CMR1" s="228"/>
      <c r="CMS1" s="228"/>
      <c r="CMT1" s="228"/>
      <c r="CMU1" s="228"/>
      <c r="CMV1" s="228"/>
      <c r="CMW1" s="228"/>
      <c r="CMX1" s="228"/>
      <c r="CMY1" s="228"/>
      <c r="CMZ1" s="228"/>
      <c r="CNA1" s="228"/>
      <c r="CNB1" s="228"/>
      <c r="CNC1" s="228"/>
      <c r="CND1" s="228"/>
      <c r="CNE1" s="228"/>
      <c r="CNF1" s="228"/>
      <c r="CNG1" s="228"/>
      <c r="CNH1" s="228"/>
      <c r="CNI1" s="228"/>
      <c r="CNJ1" s="228"/>
      <c r="CNK1" s="228"/>
      <c r="CNL1" s="228"/>
      <c r="CNM1" s="228"/>
      <c r="CNN1" s="228"/>
      <c r="CNO1" s="228"/>
      <c r="CNP1" s="228"/>
      <c r="CNQ1" s="228"/>
      <c r="CNR1" s="228"/>
      <c r="CNS1" s="228"/>
      <c r="CNT1" s="228"/>
      <c r="CNU1" s="228"/>
      <c r="CNV1" s="228"/>
      <c r="CNW1" s="228"/>
      <c r="CNX1" s="228"/>
      <c r="CNY1" s="228"/>
      <c r="CNZ1" s="228"/>
      <c r="COA1" s="228"/>
      <c r="COB1" s="228"/>
      <c r="COC1" s="228"/>
      <c r="COD1" s="228"/>
      <c r="COE1" s="228"/>
      <c r="COF1" s="228"/>
      <c r="COG1" s="228"/>
      <c r="COH1" s="228"/>
      <c r="COI1" s="228"/>
      <c r="COJ1" s="228"/>
      <c r="COK1" s="228"/>
      <c r="COL1" s="228"/>
      <c r="COM1" s="228"/>
      <c r="CON1" s="228"/>
      <c r="COO1" s="228"/>
      <c r="COP1" s="228"/>
      <c r="COQ1" s="228"/>
      <c r="COR1" s="228"/>
      <c r="COS1" s="228"/>
      <c r="COT1" s="228"/>
      <c r="COU1" s="228"/>
      <c r="COV1" s="228"/>
      <c r="COW1" s="228"/>
      <c r="COX1" s="228"/>
      <c r="COY1" s="228"/>
      <c r="COZ1" s="228"/>
      <c r="CPA1" s="228"/>
      <c r="CPB1" s="228"/>
      <c r="CPC1" s="228"/>
      <c r="CPD1" s="228"/>
      <c r="CPE1" s="228"/>
      <c r="CPF1" s="228"/>
      <c r="CPG1" s="228"/>
      <c r="CPH1" s="228"/>
      <c r="CPI1" s="228"/>
      <c r="CPJ1" s="228"/>
      <c r="CPK1" s="228"/>
      <c r="CPL1" s="228"/>
      <c r="CPM1" s="228"/>
      <c r="CPN1" s="228"/>
      <c r="CPO1" s="228"/>
      <c r="CPP1" s="228"/>
      <c r="CPQ1" s="228"/>
      <c r="CPR1" s="228"/>
      <c r="CPS1" s="228"/>
      <c r="CPT1" s="228"/>
      <c r="CPU1" s="228"/>
      <c r="CPV1" s="228"/>
      <c r="CPW1" s="228"/>
      <c r="CPX1" s="228"/>
      <c r="CPY1" s="228"/>
      <c r="CPZ1" s="228"/>
      <c r="CQA1" s="228"/>
      <c r="CQB1" s="228"/>
      <c r="CQC1" s="228"/>
      <c r="CQD1" s="228"/>
      <c r="CQE1" s="228"/>
      <c r="CQF1" s="228"/>
      <c r="CQG1" s="228"/>
      <c r="CQH1" s="228"/>
      <c r="CQI1" s="228"/>
      <c r="CQJ1" s="228"/>
      <c r="CQK1" s="228"/>
      <c r="CQL1" s="228"/>
      <c r="CQM1" s="228"/>
      <c r="CQN1" s="228"/>
      <c r="CQO1" s="228"/>
      <c r="CQP1" s="228"/>
      <c r="CQQ1" s="228"/>
      <c r="CQR1" s="228"/>
      <c r="CQS1" s="228"/>
      <c r="CQT1" s="228"/>
      <c r="CQU1" s="228"/>
      <c r="CQV1" s="228"/>
      <c r="CQW1" s="228"/>
      <c r="CQX1" s="228"/>
      <c r="CQY1" s="228"/>
      <c r="CQZ1" s="228"/>
      <c r="CRA1" s="228"/>
      <c r="CRB1" s="228"/>
      <c r="CRC1" s="228"/>
      <c r="CRD1" s="228"/>
      <c r="CRE1" s="228"/>
      <c r="CRF1" s="228"/>
      <c r="CRG1" s="228"/>
      <c r="CRH1" s="228"/>
      <c r="CRI1" s="228"/>
      <c r="CRJ1" s="228"/>
      <c r="CRK1" s="228"/>
      <c r="CRL1" s="228"/>
      <c r="CRM1" s="228"/>
      <c r="CRN1" s="228"/>
      <c r="CRO1" s="228"/>
      <c r="CRP1" s="228"/>
      <c r="CRQ1" s="228"/>
      <c r="CRR1" s="228"/>
      <c r="CRS1" s="228"/>
      <c r="CRT1" s="228"/>
      <c r="CRU1" s="228"/>
      <c r="CRV1" s="228"/>
      <c r="CRW1" s="228"/>
      <c r="CRX1" s="228"/>
      <c r="CRY1" s="228"/>
      <c r="CRZ1" s="228"/>
      <c r="CSA1" s="228"/>
      <c r="CSB1" s="228"/>
      <c r="CSC1" s="228"/>
      <c r="CSD1" s="228"/>
      <c r="CSE1" s="228"/>
      <c r="CSF1" s="228"/>
      <c r="CSG1" s="228"/>
      <c r="CSH1" s="228"/>
      <c r="CSI1" s="228"/>
      <c r="CSJ1" s="228"/>
      <c r="CSK1" s="228"/>
      <c r="CSL1" s="228"/>
      <c r="CSM1" s="228"/>
      <c r="CSN1" s="228"/>
      <c r="CSO1" s="228"/>
      <c r="CSP1" s="228"/>
      <c r="CSQ1" s="228"/>
      <c r="CSR1" s="228"/>
      <c r="CSS1" s="228"/>
      <c r="CST1" s="228"/>
      <c r="CSU1" s="228"/>
      <c r="CSV1" s="228"/>
      <c r="CSW1" s="228"/>
      <c r="CSX1" s="228"/>
      <c r="CSY1" s="228"/>
      <c r="CSZ1" s="228"/>
      <c r="CTA1" s="228"/>
      <c r="CTB1" s="228"/>
      <c r="CTC1" s="228"/>
      <c r="CTD1" s="228"/>
      <c r="CTE1" s="228"/>
      <c r="CTF1" s="228"/>
      <c r="CTG1" s="228"/>
      <c r="CTH1" s="228"/>
      <c r="CTI1" s="228"/>
      <c r="CTJ1" s="228"/>
      <c r="CTK1" s="228"/>
      <c r="CTL1" s="228"/>
      <c r="CTM1" s="228"/>
      <c r="CTN1" s="228"/>
      <c r="CTO1" s="228"/>
      <c r="CTP1" s="228"/>
      <c r="CTQ1" s="228"/>
      <c r="CTR1" s="228"/>
      <c r="CTS1" s="228"/>
      <c r="CTT1" s="228"/>
      <c r="CTU1" s="228"/>
      <c r="CTV1" s="228"/>
      <c r="CTW1" s="228"/>
      <c r="CTX1" s="228"/>
      <c r="CTY1" s="228"/>
      <c r="CTZ1" s="228"/>
      <c r="CUA1" s="228"/>
      <c r="CUB1" s="228"/>
      <c r="CUC1" s="228"/>
      <c r="CUD1" s="228"/>
      <c r="CUE1" s="228"/>
      <c r="CUF1" s="228"/>
      <c r="CUG1" s="228"/>
      <c r="CUH1" s="228"/>
      <c r="CUI1" s="228"/>
      <c r="CUJ1" s="228"/>
      <c r="CUK1" s="228"/>
      <c r="CUL1" s="228"/>
      <c r="CUM1" s="228"/>
      <c r="CUN1" s="228"/>
      <c r="CUO1" s="228"/>
      <c r="CUP1" s="228"/>
      <c r="CUQ1" s="228"/>
      <c r="CUR1" s="228"/>
      <c r="CUS1" s="228"/>
      <c r="CUT1" s="228"/>
      <c r="CUU1" s="228"/>
      <c r="CUV1" s="228"/>
      <c r="CUW1" s="228"/>
      <c r="CUX1" s="228"/>
      <c r="CUY1" s="228"/>
      <c r="CUZ1" s="228"/>
      <c r="CVA1" s="228"/>
      <c r="CVB1" s="228"/>
      <c r="CVC1" s="228"/>
      <c r="CVD1" s="228"/>
      <c r="CVE1" s="228"/>
      <c r="CVF1" s="228"/>
      <c r="CVG1" s="228"/>
      <c r="CVH1" s="228"/>
      <c r="CVI1" s="228"/>
      <c r="CVJ1" s="228"/>
      <c r="CVK1" s="228"/>
      <c r="CVL1" s="228"/>
      <c r="CVM1" s="228"/>
      <c r="CVN1" s="228"/>
      <c r="CVO1" s="228"/>
      <c r="CVP1" s="228"/>
      <c r="CVQ1" s="228"/>
      <c r="CVR1" s="228"/>
      <c r="CVS1" s="228"/>
      <c r="CVT1" s="228"/>
      <c r="CVU1" s="228"/>
      <c r="CVV1" s="228"/>
      <c r="CVW1" s="228"/>
      <c r="CVX1" s="228"/>
      <c r="CVY1" s="228"/>
      <c r="CVZ1" s="228"/>
      <c r="CWA1" s="228"/>
      <c r="CWB1" s="228"/>
      <c r="CWC1" s="228"/>
      <c r="CWD1" s="228"/>
      <c r="CWE1" s="228"/>
      <c r="CWF1" s="228"/>
      <c r="CWG1" s="228"/>
      <c r="CWH1" s="228"/>
      <c r="CWI1" s="228"/>
      <c r="CWJ1" s="228"/>
      <c r="CWK1" s="228"/>
      <c r="CWL1" s="228"/>
      <c r="CWM1" s="228"/>
      <c r="CWN1" s="228"/>
      <c r="CWO1" s="228"/>
      <c r="CWP1" s="228"/>
      <c r="CWQ1" s="228"/>
      <c r="CWR1" s="228"/>
      <c r="CWS1" s="228"/>
      <c r="CWT1" s="228"/>
      <c r="CWU1" s="228"/>
      <c r="CWV1" s="228"/>
      <c r="CWW1" s="228"/>
      <c r="CWX1" s="228"/>
      <c r="CWY1" s="228"/>
      <c r="CWZ1" s="228"/>
      <c r="CXA1" s="228"/>
      <c r="CXB1" s="228"/>
      <c r="CXC1" s="228"/>
      <c r="CXD1" s="228"/>
      <c r="CXE1" s="228"/>
      <c r="CXF1" s="228"/>
      <c r="CXG1" s="228"/>
      <c r="CXH1" s="228"/>
      <c r="CXI1" s="228"/>
      <c r="CXJ1" s="228"/>
      <c r="CXK1" s="228"/>
      <c r="CXL1" s="228"/>
      <c r="CXM1" s="228"/>
      <c r="CXN1" s="228"/>
      <c r="CXO1" s="228"/>
      <c r="CXP1" s="228"/>
      <c r="CXQ1" s="228"/>
      <c r="CXR1" s="228"/>
      <c r="CXS1" s="228"/>
      <c r="CXT1" s="228"/>
      <c r="CXU1" s="228"/>
      <c r="CXV1" s="228"/>
      <c r="CXW1" s="228"/>
      <c r="CXX1" s="228"/>
      <c r="CXY1" s="228"/>
      <c r="CXZ1" s="228"/>
      <c r="CYA1" s="228"/>
      <c r="CYB1" s="228"/>
      <c r="CYC1" s="228"/>
      <c r="CYD1" s="228"/>
      <c r="CYE1" s="228"/>
      <c r="CYF1" s="228"/>
      <c r="CYG1" s="228"/>
      <c r="CYH1" s="228"/>
      <c r="CYI1" s="228"/>
      <c r="CYJ1" s="228"/>
      <c r="CYK1" s="228"/>
      <c r="CYL1" s="228"/>
      <c r="CYM1" s="228"/>
      <c r="CYN1" s="228"/>
      <c r="CYO1" s="228"/>
      <c r="CYP1" s="228"/>
      <c r="CYQ1" s="228"/>
      <c r="CYR1" s="228"/>
      <c r="CYS1" s="228"/>
      <c r="CYT1" s="228"/>
      <c r="CYU1" s="228"/>
      <c r="CYV1" s="228"/>
      <c r="CYW1" s="228"/>
      <c r="CYX1" s="228"/>
      <c r="CYY1" s="228"/>
      <c r="CYZ1" s="228"/>
      <c r="CZA1" s="228"/>
      <c r="CZB1" s="228"/>
      <c r="CZC1" s="228"/>
      <c r="CZD1" s="228"/>
      <c r="CZE1" s="228"/>
      <c r="CZF1" s="228"/>
      <c r="CZG1" s="228"/>
      <c r="CZH1" s="228"/>
      <c r="CZI1" s="228"/>
      <c r="CZJ1" s="228"/>
      <c r="CZK1" s="228"/>
      <c r="CZL1" s="228"/>
      <c r="CZM1" s="228"/>
      <c r="CZN1" s="228"/>
      <c r="CZO1" s="228"/>
      <c r="CZP1" s="228"/>
      <c r="CZQ1" s="228"/>
      <c r="CZR1" s="228"/>
      <c r="CZS1" s="228"/>
      <c r="CZT1" s="228"/>
      <c r="CZU1" s="228"/>
      <c r="CZV1" s="228"/>
      <c r="CZW1" s="228"/>
      <c r="CZX1" s="228"/>
      <c r="CZY1" s="228"/>
      <c r="CZZ1" s="228"/>
      <c r="DAA1" s="228"/>
      <c r="DAB1" s="228"/>
      <c r="DAC1" s="228"/>
      <c r="DAD1" s="228"/>
      <c r="DAE1" s="228"/>
      <c r="DAF1" s="228"/>
      <c r="DAG1" s="228"/>
      <c r="DAH1" s="228"/>
      <c r="DAI1" s="228"/>
      <c r="DAJ1" s="228"/>
      <c r="DAK1" s="228"/>
      <c r="DAL1" s="228"/>
      <c r="DAM1" s="228"/>
      <c r="DAN1" s="228"/>
      <c r="DAO1" s="228"/>
      <c r="DAP1" s="228"/>
      <c r="DAQ1" s="228"/>
      <c r="DAR1" s="228"/>
      <c r="DAS1" s="228"/>
      <c r="DAT1" s="228"/>
      <c r="DAU1" s="228"/>
      <c r="DAV1" s="228"/>
      <c r="DAW1" s="228"/>
      <c r="DAX1" s="228"/>
      <c r="DAY1" s="228"/>
      <c r="DAZ1" s="228"/>
      <c r="DBA1" s="228"/>
      <c r="DBB1" s="228"/>
      <c r="DBC1" s="228"/>
      <c r="DBD1" s="228"/>
      <c r="DBE1" s="228"/>
      <c r="DBF1" s="228"/>
      <c r="DBG1" s="228"/>
      <c r="DBH1" s="228"/>
      <c r="DBI1" s="228"/>
      <c r="DBJ1" s="228"/>
      <c r="DBK1" s="228"/>
      <c r="DBL1" s="228"/>
      <c r="DBM1" s="228"/>
      <c r="DBN1" s="228"/>
      <c r="DBO1" s="228"/>
      <c r="DBP1" s="228"/>
      <c r="DBQ1" s="228"/>
      <c r="DBR1" s="228"/>
      <c r="DBS1" s="228"/>
      <c r="DBT1" s="228"/>
      <c r="DBU1" s="228"/>
      <c r="DBV1" s="228"/>
      <c r="DBW1" s="228"/>
      <c r="DBX1" s="228"/>
      <c r="DBY1" s="228"/>
      <c r="DBZ1" s="228"/>
      <c r="DCA1" s="228"/>
      <c r="DCB1" s="228"/>
      <c r="DCC1" s="228"/>
      <c r="DCD1" s="228"/>
      <c r="DCE1" s="228"/>
      <c r="DCF1" s="228"/>
      <c r="DCG1" s="228"/>
      <c r="DCH1" s="228"/>
      <c r="DCI1" s="228"/>
      <c r="DCJ1" s="228"/>
      <c r="DCK1" s="228"/>
      <c r="DCL1" s="228"/>
      <c r="DCM1" s="228"/>
      <c r="DCN1" s="228"/>
      <c r="DCO1" s="228"/>
      <c r="DCP1" s="228"/>
      <c r="DCQ1" s="228"/>
      <c r="DCR1" s="228"/>
      <c r="DCS1" s="228"/>
      <c r="DCT1" s="228"/>
      <c r="DCU1" s="228"/>
      <c r="DCV1" s="228"/>
      <c r="DCW1" s="228"/>
      <c r="DCX1" s="228"/>
      <c r="DCY1" s="228"/>
      <c r="DCZ1" s="228"/>
      <c r="DDA1" s="228"/>
      <c r="DDB1" s="228"/>
      <c r="DDC1" s="228"/>
      <c r="DDD1" s="228"/>
      <c r="DDE1" s="228"/>
      <c r="DDF1" s="228"/>
      <c r="DDG1" s="228"/>
      <c r="DDH1" s="228"/>
      <c r="DDI1" s="228"/>
      <c r="DDJ1" s="228"/>
      <c r="DDK1" s="228"/>
      <c r="DDL1" s="228"/>
      <c r="DDM1" s="228"/>
      <c r="DDN1" s="228"/>
      <c r="DDO1" s="228"/>
      <c r="DDP1" s="228"/>
      <c r="DDQ1" s="228"/>
      <c r="DDR1" s="228"/>
      <c r="DDS1" s="228"/>
      <c r="DDT1" s="228"/>
      <c r="DDU1" s="228"/>
      <c r="DDV1" s="228"/>
      <c r="DDW1" s="228"/>
      <c r="DDX1" s="228"/>
      <c r="DDY1" s="228"/>
      <c r="DDZ1" s="228"/>
      <c r="DEA1" s="228"/>
      <c r="DEB1" s="228"/>
      <c r="DEC1" s="228"/>
      <c r="DED1" s="228"/>
      <c r="DEE1" s="228"/>
      <c r="DEF1" s="228"/>
      <c r="DEG1" s="228"/>
      <c r="DEH1" s="228"/>
      <c r="DEI1" s="228"/>
      <c r="DEJ1" s="228"/>
      <c r="DEK1" s="228"/>
      <c r="DEL1" s="228"/>
      <c r="DEM1" s="228"/>
      <c r="DEN1" s="228"/>
      <c r="DEO1" s="228"/>
      <c r="DEP1" s="228"/>
      <c r="DEQ1" s="228"/>
      <c r="DER1" s="228"/>
      <c r="DES1" s="228"/>
      <c r="DET1" s="228"/>
      <c r="DEU1" s="228"/>
      <c r="DEV1" s="228"/>
      <c r="DEW1" s="228"/>
      <c r="DEX1" s="228"/>
      <c r="DEY1" s="228"/>
      <c r="DEZ1" s="228"/>
      <c r="DFA1" s="228"/>
      <c r="DFB1" s="228"/>
      <c r="DFC1" s="228"/>
      <c r="DFD1" s="228"/>
      <c r="DFE1" s="228"/>
      <c r="DFF1" s="228"/>
      <c r="DFG1" s="228"/>
      <c r="DFH1" s="228"/>
      <c r="DFI1" s="228"/>
      <c r="DFJ1" s="228"/>
      <c r="DFK1" s="228"/>
      <c r="DFL1" s="228"/>
      <c r="DFM1" s="228"/>
      <c r="DFN1" s="228"/>
      <c r="DFO1" s="228"/>
      <c r="DFP1" s="228"/>
      <c r="DFQ1" s="228"/>
      <c r="DFR1" s="228"/>
      <c r="DFS1" s="228"/>
      <c r="DFT1" s="228"/>
      <c r="DFU1" s="228"/>
      <c r="DFV1" s="228"/>
      <c r="DFW1" s="228"/>
      <c r="DFX1" s="228"/>
      <c r="DFY1" s="228"/>
      <c r="DFZ1" s="228"/>
      <c r="DGA1" s="228"/>
      <c r="DGB1" s="228"/>
      <c r="DGC1" s="228"/>
      <c r="DGD1" s="228"/>
      <c r="DGE1" s="228"/>
      <c r="DGF1" s="228"/>
      <c r="DGG1" s="228"/>
      <c r="DGH1" s="228"/>
      <c r="DGI1" s="228"/>
      <c r="DGJ1" s="228"/>
      <c r="DGK1" s="228"/>
      <c r="DGL1" s="228"/>
      <c r="DGM1" s="228"/>
      <c r="DGN1" s="228"/>
      <c r="DGO1" s="228"/>
      <c r="DGP1" s="228"/>
      <c r="DGQ1" s="228"/>
      <c r="DGR1" s="228"/>
      <c r="DGS1" s="228"/>
      <c r="DGT1" s="228"/>
      <c r="DGU1" s="228"/>
      <c r="DGV1" s="228"/>
      <c r="DGW1" s="228"/>
      <c r="DGX1" s="228"/>
      <c r="DGY1" s="228"/>
      <c r="DGZ1" s="228"/>
      <c r="DHA1" s="228"/>
      <c r="DHB1" s="228"/>
      <c r="DHC1" s="228"/>
      <c r="DHD1" s="228"/>
      <c r="DHE1" s="228"/>
      <c r="DHF1" s="228"/>
      <c r="DHG1" s="228"/>
      <c r="DHH1" s="228"/>
      <c r="DHI1" s="228"/>
      <c r="DHJ1" s="228"/>
      <c r="DHK1" s="228"/>
      <c r="DHL1" s="228"/>
      <c r="DHM1" s="228"/>
      <c r="DHN1" s="228"/>
      <c r="DHO1" s="228"/>
      <c r="DHP1" s="228"/>
      <c r="DHQ1" s="228"/>
      <c r="DHR1" s="228"/>
      <c r="DHS1" s="228"/>
      <c r="DHT1" s="228"/>
      <c r="DHU1" s="228"/>
      <c r="DHV1" s="228"/>
      <c r="DHW1" s="228"/>
      <c r="DHX1" s="228"/>
      <c r="DHY1" s="228"/>
      <c r="DHZ1" s="228"/>
      <c r="DIA1" s="228"/>
      <c r="DIB1" s="228"/>
      <c r="DIC1" s="228"/>
      <c r="DID1" s="228"/>
      <c r="DIE1" s="228"/>
      <c r="DIF1" s="228"/>
      <c r="DIG1" s="228"/>
      <c r="DIH1" s="228"/>
      <c r="DII1" s="228"/>
      <c r="DIJ1" s="228"/>
      <c r="DIK1" s="228"/>
      <c r="DIL1" s="228"/>
      <c r="DIM1" s="228"/>
      <c r="DIN1" s="228"/>
      <c r="DIO1" s="228"/>
      <c r="DIP1" s="228"/>
      <c r="DIQ1" s="228"/>
      <c r="DIR1" s="228"/>
      <c r="DIS1" s="228"/>
      <c r="DIT1" s="228"/>
      <c r="DIU1" s="228"/>
      <c r="DIV1" s="228"/>
      <c r="DIW1" s="228"/>
      <c r="DIX1" s="228"/>
      <c r="DIY1" s="228"/>
      <c r="DIZ1" s="228"/>
      <c r="DJA1" s="228"/>
      <c r="DJB1" s="228"/>
      <c r="DJC1" s="228"/>
      <c r="DJD1" s="228"/>
      <c r="DJE1" s="228"/>
      <c r="DJF1" s="228"/>
      <c r="DJG1" s="228"/>
      <c r="DJH1" s="228"/>
      <c r="DJI1" s="228"/>
      <c r="DJJ1" s="228"/>
      <c r="DJK1" s="228"/>
      <c r="DJL1" s="228"/>
      <c r="DJM1" s="228"/>
      <c r="DJN1" s="228"/>
      <c r="DJO1" s="228"/>
      <c r="DJP1" s="228"/>
      <c r="DJQ1" s="228"/>
      <c r="DJR1" s="228"/>
      <c r="DJS1" s="228"/>
      <c r="DJT1" s="228"/>
      <c r="DJU1" s="228"/>
      <c r="DJV1" s="228"/>
      <c r="DJW1" s="228"/>
      <c r="DJX1" s="228"/>
      <c r="DJY1" s="228"/>
      <c r="DJZ1" s="228"/>
      <c r="DKA1" s="228"/>
      <c r="DKB1" s="228"/>
      <c r="DKC1" s="228"/>
      <c r="DKD1" s="228"/>
      <c r="DKE1" s="228"/>
      <c r="DKF1" s="228"/>
      <c r="DKG1" s="228"/>
      <c r="DKH1" s="228"/>
      <c r="DKI1" s="228"/>
      <c r="DKJ1" s="228"/>
      <c r="DKK1" s="228"/>
      <c r="DKL1" s="228"/>
      <c r="DKM1" s="228"/>
      <c r="DKN1" s="228"/>
      <c r="DKO1" s="228"/>
      <c r="DKP1" s="228"/>
      <c r="DKQ1" s="228"/>
      <c r="DKR1" s="228"/>
      <c r="DKS1" s="228"/>
      <c r="DKT1" s="228"/>
      <c r="DKU1" s="228"/>
      <c r="DKV1" s="228"/>
      <c r="DKW1" s="228"/>
      <c r="DKX1" s="228"/>
      <c r="DKY1" s="228"/>
      <c r="DKZ1" s="228"/>
      <c r="DLA1" s="228"/>
      <c r="DLB1" s="228"/>
      <c r="DLC1" s="228"/>
      <c r="DLD1" s="228"/>
      <c r="DLE1" s="228"/>
      <c r="DLF1" s="228"/>
      <c r="DLG1" s="228"/>
      <c r="DLH1" s="228"/>
      <c r="DLI1" s="228"/>
      <c r="DLJ1" s="228"/>
      <c r="DLK1" s="228"/>
      <c r="DLL1" s="228"/>
      <c r="DLM1" s="228"/>
      <c r="DLN1" s="228"/>
      <c r="DLO1" s="228"/>
      <c r="DLP1" s="228"/>
      <c r="DLQ1" s="228"/>
      <c r="DLR1" s="228"/>
      <c r="DLS1" s="228"/>
      <c r="DLT1" s="228"/>
      <c r="DLU1" s="228"/>
      <c r="DLV1" s="228"/>
      <c r="DLW1" s="228"/>
      <c r="DLX1" s="228"/>
      <c r="DLY1" s="228"/>
      <c r="DLZ1" s="228"/>
      <c r="DMA1" s="228"/>
      <c r="DMB1" s="228"/>
      <c r="DMC1" s="228"/>
      <c r="DMD1" s="228"/>
      <c r="DME1" s="228"/>
      <c r="DMF1" s="228"/>
      <c r="DMG1" s="228"/>
      <c r="DMH1" s="228"/>
      <c r="DMI1" s="228"/>
      <c r="DMJ1" s="228"/>
      <c r="DMK1" s="228"/>
      <c r="DML1" s="228"/>
      <c r="DMM1" s="228"/>
      <c r="DMN1" s="228"/>
      <c r="DMO1" s="228"/>
      <c r="DMP1" s="228"/>
      <c r="DMQ1" s="228"/>
      <c r="DMR1" s="228"/>
      <c r="DMS1" s="228"/>
      <c r="DMT1" s="228"/>
      <c r="DMU1" s="228"/>
      <c r="DMV1" s="228"/>
      <c r="DMW1" s="228"/>
      <c r="DMX1" s="228"/>
      <c r="DMY1" s="228"/>
      <c r="DMZ1" s="228"/>
      <c r="DNA1" s="228"/>
      <c r="DNB1" s="228"/>
      <c r="DNC1" s="228"/>
      <c r="DND1" s="228"/>
      <c r="DNE1" s="228"/>
      <c r="DNF1" s="228"/>
      <c r="DNG1" s="228"/>
      <c r="DNH1" s="228"/>
      <c r="DNI1" s="228"/>
      <c r="DNJ1" s="228"/>
      <c r="DNK1" s="228"/>
      <c r="DNL1" s="228"/>
      <c r="DNM1" s="228"/>
      <c r="DNN1" s="228"/>
      <c r="DNO1" s="228"/>
      <c r="DNP1" s="228"/>
      <c r="DNQ1" s="228"/>
      <c r="DNR1" s="228"/>
      <c r="DNS1" s="228"/>
      <c r="DNT1" s="228"/>
      <c r="DNU1" s="228"/>
      <c r="DNV1" s="228"/>
      <c r="DNW1" s="228"/>
      <c r="DNX1" s="228"/>
      <c r="DNY1" s="228"/>
      <c r="DNZ1" s="228"/>
      <c r="DOA1" s="228"/>
      <c r="DOB1" s="228"/>
      <c r="DOC1" s="228"/>
      <c r="DOD1" s="228"/>
      <c r="DOE1" s="228"/>
      <c r="DOF1" s="228"/>
      <c r="DOG1" s="228"/>
      <c r="DOH1" s="228"/>
      <c r="DOI1" s="228"/>
      <c r="DOJ1" s="228"/>
      <c r="DOK1" s="228"/>
      <c r="DOL1" s="228"/>
      <c r="DOM1" s="228"/>
      <c r="DON1" s="228"/>
      <c r="DOO1" s="228"/>
      <c r="DOP1" s="228"/>
      <c r="DOQ1" s="228"/>
      <c r="DOR1" s="228"/>
      <c r="DOS1" s="228"/>
      <c r="DOT1" s="228"/>
      <c r="DOU1" s="228"/>
      <c r="DOV1" s="228"/>
      <c r="DOW1" s="228"/>
      <c r="DOX1" s="228"/>
      <c r="DOY1" s="228"/>
      <c r="DOZ1" s="228"/>
      <c r="DPA1" s="228"/>
      <c r="DPB1" s="228"/>
      <c r="DPC1" s="228"/>
      <c r="DPD1" s="228"/>
      <c r="DPE1" s="228"/>
      <c r="DPF1" s="228"/>
      <c r="DPG1" s="228"/>
      <c r="DPH1" s="228"/>
      <c r="DPI1" s="228"/>
      <c r="DPJ1" s="228"/>
      <c r="DPK1" s="228"/>
      <c r="DPL1" s="228"/>
      <c r="DPM1" s="228"/>
      <c r="DPN1" s="228"/>
      <c r="DPO1" s="228"/>
      <c r="DPP1" s="228"/>
      <c r="DPQ1" s="228"/>
      <c r="DPR1" s="228"/>
      <c r="DPS1" s="228"/>
      <c r="DPT1" s="228"/>
      <c r="DPU1" s="228"/>
      <c r="DPV1" s="228"/>
      <c r="DPW1" s="228"/>
      <c r="DPX1" s="228"/>
      <c r="DPY1" s="228"/>
      <c r="DPZ1" s="228"/>
      <c r="DQA1" s="228"/>
      <c r="DQB1" s="228"/>
      <c r="DQC1" s="228"/>
      <c r="DQD1" s="228"/>
      <c r="DQE1" s="228"/>
      <c r="DQF1" s="228"/>
      <c r="DQG1" s="228"/>
      <c r="DQH1" s="228"/>
      <c r="DQI1" s="228"/>
      <c r="DQJ1" s="228"/>
      <c r="DQK1" s="228"/>
      <c r="DQL1" s="228"/>
      <c r="DQM1" s="228"/>
      <c r="DQN1" s="228"/>
      <c r="DQO1" s="228"/>
      <c r="DQP1" s="228"/>
      <c r="DQQ1" s="228"/>
      <c r="DQR1" s="228"/>
      <c r="DQS1" s="228"/>
      <c r="DQT1" s="228"/>
      <c r="DQU1" s="228"/>
      <c r="DQV1" s="228"/>
      <c r="DQW1" s="228"/>
      <c r="DQX1" s="228"/>
      <c r="DQY1" s="228"/>
      <c r="DQZ1" s="228"/>
      <c r="DRA1" s="228"/>
      <c r="DRB1" s="228"/>
      <c r="DRC1" s="228"/>
      <c r="DRD1" s="228"/>
      <c r="DRE1" s="228"/>
      <c r="DRF1" s="228"/>
      <c r="DRG1" s="228"/>
      <c r="DRH1" s="228"/>
      <c r="DRI1" s="228"/>
      <c r="DRJ1" s="228"/>
      <c r="DRK1" s="228"/>
      <c r="DRL1" s="228"/>
      <c r="DRM1" s="228"/>
      <c r="DRN1" s="228"/>
      <c r="DRO1" s="228"/>
      <c r="DRP1" s="228"/>
      <c r="DRQ1" s="228"/>
      <c r="DRR1" s="228"/>
      <c r="DRS1" s="228"/>
      <c r="DRT1" s="228"/>
      <c r="DRU1" s="228"/>
      <c r="DRV1" s="228"/>
      <c r="DRW1" s="228"/>
      <c r="DRX1" s="228"/>
      <c r="DRY1" s="228"/>
      <c r="DRZ1" s="228"/>
      <c r="DSA1" s="228"/>
      <c r="DSB1" s="228"/>
      <c r="DSC1" s="228"/>
      <c r="DSD1" s="228"/>
      <c r="DSE1" s="228"/>
      <c r="DSF1" s="228"/>
      <c r="DSG1" s="228"/>
      <c r="DSH1" s="228"/>
      <c r="DSI1" s="228"/>
      <c r="DSJ1" s="228"/>
      <c r="DSK1" s="228"/>
      <c r="DSL1" s="228"/>
      <c r="DSM1" s="228"/>
      <c r="DSN1" s="228"/>
      <c r="DSO1" s="228"/>
      <c r="DSP1" s="228"/>
      <c r="DSQ1" s="228"/>
      <c r="DSR1" s="228"/>
      <c r="DSS1" s="228"/>
      <c r="DST1" s="228"/>
      <c r="DSU1" s="228"/>
      <c r="DSV1" s="228"/>
      <c r="DSW1" s="228"/>
      <c r="DSX1" s="228"/>
      <c r="DSY1" s="228"/>
      <c r="DSZ1" s="228"/>
      <c r="DTA1" s="228"/>
      <c r="DTB1" s="228"/>
      <c r="DTC1" s="228"/>
      <c r="DTD1" s="228"/>
      <c r="DTE1" s="228"/>
      <c r="DTF1" s="228"/>
      <c r="DTG1" s="228"/>
      <c r="DTH1" s="228"/>
      <c r="DTI1" s="228"/>
      <c r="DTJ1" s="228"/>
      <c r="DTK1" s="228"/>
      <c r="DTL1" s="228"/>
      <c r="DTM1" s="228"/>
      <c r="DTN1" s="228"/>
      <c r="DTO1" s="228"/>
      <c r="DTP1" s="228"/>
      <c r="DTQ1" s="228"/>
      <c r="DTR1" s="228"/>
      <c r="DTS1" s="228"/>
      <c r="DTT1" s="228"/>
      <c r="DTU1" s="228"/>
      <c r="DTV1" s="228"/>
      <c r="DTW1" s="228"/>
      <c r="DTX1" s="228"/>
      <c r="DTY1" s="228"/>
      <c r="DTZ1" s="228"/>
      <c r="DUA1" s="228"/>
      <c r="DUB1" s="228"/>
      <c r="DUC1" s="228"/>
      <c r="DUD1" s="228"/>
      <c r="DUE1" s="228"/>
      <c r="DUF1" s="228"/>
      <c r="DUG1" s="228"/>
      <c r="DUH1" s="228"/>
      <c r="DUI1" s="228"/>
      <c r="DUJ1" s="228"/>
      <c r="DUK1" s="228"/>
      <c r="DUL1" s="228"/>
      <c r="DUM1" s="228"/>
      <c r="DUN1" s="228"/>
      <c r="DUO1" s="228"/>
      <c r="DUP1" s="228"/>
      <c r="DUQ1" s="228"/>
      <c r="DUR1" s="228"/>
      <c r="DUS1" s="228"/>
      <c r="DUT1" s="228"/>
      <c r="DUU1" s="228"/>
      <c r="DUV1" s="228"/>
      <c r="DUW1" s="228"/>
      <c r="DUX1" s="228"/>
      <c r="DUY1" s="228"/>
      <c r="DUZ1" s="228"/>
      <c r="DVA1" s="228"/>
      <c r="DVB1" s="228"/>
      <c r="DVC1" s="228"/>
      <c r="DVD1" s="228"/>
      <c r="DVE1" s="228"/>
      <c r="DVF1" s="228"/>
      <c r="DVG1" s="228"/>
      <c r="DVH1" s="228"/>
      <c r="DVI1" s="228"/>
      <c r="DVJ1" s="228"/>
      <c r="DVK1" s="228"/>
      <c r="DVL1" s="228"/>
      <c r="DVM1" s="228"/>
      <c r="DVN1" s="228"/>
      <c r="DVO1" s="228"/>
      <c r="DVP1" s="228"/>
      <c r="DVQ1" s="228"/>
      <c r="DVR1" s="228"/>
      <c r="DVS1" s="228"/>
      <c r="DVT1" s="228"/>
      <c r="DVU1" s="228"/>
      <c r="DVV1" s="228"/>
      <c r="DVW1" s="228"/>
      <c r="DVX1" s="228"/>
      <c r="DVY1" s="228"/>
      <c r="DVZ1" s="228"/>
      <c r="DWA1" s="228"/>
      <c r="DWB1" s="228"/>
      <c r="DWC1" s="228"/>
      <c r="DWD1" s="228"/>
      <c r="DWE1" s="228"/>
      <c r="DWF1" s="228"/>
      <c r="DWG1" s="228"/>
      <c r="DWH1" s="228"/>
      <c r="DWI1" s="228"/>
      <c r="DWJ1" s="228"/>
      <c r="DWK1" s="228"/>
      <c r="DWL1" s="228"/>
      <c r="DWM1" s="228"/>
      <c r="DWN1" s="228"/>
      <c r="DWO1" s="228"/>
      <c r="DWP1" s="228"/>
      <c r="DWQ1" s="228"/>
      <c r="DWR1" s="228"/>
      <c r="DWS1" s="228"/>
      <c r="DWT1" s="228"/>
      <c r="DWU1" s="228"/>
      <c r="DWV1" s="228"/>
      <c r="DWW1" s="228"/>
      <c r="DWX1" s="228"/>
      <c r="DWY1" s="228"/>
      <c r="DWZ1" s="228"/>
      <c r="DXA1" s="228"/>
      <c r="DXB1" s="228"/>
      <c r="DXC1" s="228"/>
      <c r="DXD1" s="228"/>
      <c r="DXE1" s="228"/>
      <c r="DXF1" s="228"/>
      <c r="DXG1" s="228"/>
      <c r="DXH1" s="228"/>
      <c r="DXI1" s="228"/>
      <c r="DXJ1" s="228"/>
      <c r="DXK1" s="228"/>
      <c r="DXL1" s="228"/>
      <c r="DXM1" s="228"/>
      <c r="DXN1" s="228"/>
      <c r="DXO1" s="228"/>
      <c r="DXP1" s="228"/>
      <c r="DXQ1" s="228"/>
      <c r="DXR1" s="228"/>
      <c r="DXS1" s="228"/>
      <c r="DXT1" s="228"/>
      <c r="DXU1" s="228"/>
      <c r="DXV1" s="228"/>
      <c r="DXW1" s="228"/>
      <c r="DXX1" s="228"/>
      <c r="DXY1" s="228"/>
      <c r="DXZ1" s="228"/>
      <c r="DYA1" s="228"/>
      <c r="DYB1" s="228"/>
      <c r="DYC1" s="228"/>
      <c r="DYD1" s="228"/>
      <c r="DYE1" s="228"/>
      <c r="DYF1" s="228"/>
      <c r="DYG1" s="228"/>
      <c r="DYH1" s="228"/>
      <c r="DYI1" s="228"/>
      <c r="DYJ1" s="228"/>
      <c r="DYK1" s="228"/>
      <c r="DYL1" s="228"/>
      <c r="DYM1" s="228"/>
      <c r="DYN1" s="228"/>
      <c r="DYO1" s="228"/>
      <c r="DYP1" s="228"/>
      <c r="DYQ1" s="228"/>
      <c r="DYR1" s="228"/>
      <c r="DYS1" s="228"/>
      <c r="DYT1" s="228"/>
      <c r="DYU1" s="228"/>
      <c r="DYV1" s="228"/>
      <c r="DYW1" s="228"/>
      <c r="DYX1" s="228"/>
      <c r="DYY1" s="228"/>
      <c r="DYZ1" s="228"/>
      <c r="DZA1" s="228"/>
      <c r="DZB1" s="228"/>
      <c r="DZC1" s="228"/>
      <c r="DZD1" s="228"/>
      <c r="DZE1" s="228"/>
      <c r="DZF1" s="228"/>
      <c r="DZG1" s="228"/>
      <c r="DZH1" s="228"/>
      <c r="DZI1" s="228"/>
      <c r="DZJ1" s="228"/>
      <c r="DZK1" s="228"/>
      <c r="DZL1" s="228"/>
      <c r="DZM1" s="228"/>
      <c r="DZN1" s="228"/>
      <c r="DZO1" s="228"/>
      <c r="DZP1" s="228"/>
      <c r="DZQ1" s="228"/>
      <c r="DZR1" s="228"/>
      <c r="DZS1" s="228"/>
      <c r="DZT1" s="228"/>
      <c r="DZU1" s="228"/>
      <c r="DZV1" s="228"/>
      <c r="DZW1" s="228"/>
      <c r="DZX1" s="228"/>
      <c r="DZY1" s="228"/>
      <c r="DZZ1" s="228"/>
      <c r="EAA1" s="228"/>
      <c r="EAB1" s="228"/>
      <c r="EAC1" s="228"/>
      <c r="EAD1" s="228"/>
      <c r="EAE1" s="228"/>
      <c r="EAF1" s="228"/>
      <c r="EAG1" s="228"/>
      <c r="EAH1" s="228"/>
      <c r="EAI1" s="228"/>
      <c r="EAJ1" s="228"/>
      <c r="EAK1" s="228"/>
      <c r="EAL1" s="228"/>
      <c r="EAM1" s="228"/>
      <c r="EAN1" s="228"/>
      <c r="EAO1" s="228"/>
      <c r="EAP1" s="228"/>
      <c r="EAQ1" s="228"/>
      <c r="EAR1" s="228"/>
      <c r="EAS1" s="228"/>
      <c r="EAT1" s="228"/>
      <c r="EAU1" s="228"/>
      <c r="EAV1" s="228"/>
      <c r="EAW1" s="228"/>
      <c r="EAX1" s="228"/>
      <c r="EAY1" s="228"/>
      <c r="EAZ1" s="228"/>
      <c r="EBA1" s="228"/>
      <c r="EBB1" s="228"/>
      <c r="EBC1" s="228"/>
      <c r="EBD1" s="228"/>
      <c r="EBE1" s="228"/>
      <c r="EBF1" s="228"/>
      <c r="EBG1" s="228"/>
      <c r="EBH1" s="228"/>
      <c r="EBI1" s="228"/>
      <c r="EBJ1" s="228"/>
      <c r="EBK1" s="228"/>
      <c r="EBL1" s="228"/>
      <c r="EBM1" s="228"/>
      <c r="EBN1" s="228"/>
      <c r="EBO1" s="228"/>
      <c r="EBP1" s="228"/>
      <c r="EBQ1" s="228"/>
      <c r="EBR1" s="228"/>
      <c r="EBS1" s="228"/>
      <c r="EBT1" s="228"/>
      <c r="EBU1" s="228"/>
      <c r="EBV1" s="228"/>
      <c r="EBW1" s="228"/>
      <c r="EBX1" s="228"/>
      <c r="EBY1" s="228"/>
      <c r="EBZ1" s="228"/>
      <c r="ECA1" s="228"/>
      <c r="ECB1" s="228"/>
      <c r="ECC1" s="228"/>
      <c r="ECD1" s="228"/>
      <c r="ECE1" s="228"/>
      <c r="ECF1" s="228"/>
      <c r="ECG1" s="228"/>
      <c r="ECH1" s="228"/>
      <c r="ECI1" s="228"/>
      <c r="ECJ1" s="228"/>
      <c r="ECK1" s="228"/>
      <c r="ECL1" s="228"/>
      <c r="ECM1" s="228"/>
      <c r="ECN1" s="228"/>
      <c r="ECO1" s="228"/>
      <c r="ECP1" s="228"/>
      <c r="ECQ1" s="228"/>
      <c r="ECR1" s="228"/>
      <c r="ECS1" s="228"/>
      <c r="ECT1" s="228"/>
      <c r="ECU1" s="228"/>
      <c r="ECV1" s="228"/>
      <c r="ECW1" s="228"/>
      <c r="ECX1" s="228"/>
      <c r="ECY1" s="228"/>
      <c r="ECZ1" s="228"/>
      <c r="EDA1" s="228"/>
      <c r="EDB1" s="228"/>
      <c r="EDC1" s="228"/>
      <c r="EDD1" s="228"/>
      <c r="EDE1" s="228"/>
      <c r="EDF1" s="228"/>
      <c r="EDG1" s="228"/>
      <c r="EDH1" s="228"/>
      <c r="EDI1" s="228"/>
      <c r="EDJ1" s="228"/>
      <c r="EDK1" s="228"/>
      <c r="EDL1" s="228"/>
      <c r="EDM1" s="228"/>
      <c r="EDN1" s="228"/>
      <c r="EDO1" s="228"/>
      <c r="EDP1" s="228"/>
      <c r="EDQ1" s="228"/>
      <c r="EDR1" s="228"/>
      <c r="EDS1" s="228"/>
      <c r="EDT1" s="228"/>
      <c r="EDU1" s="228"/>
      <c r="EDV1" s="228"/>
      <c r="EDW1" s="228"/>
      <c r="EDX1" s="228"/>
      <c r="EDY1" s="228"/>
      <c r="EDZ1" s="228"/>
      <c r="EEA1" s="228"/>
      <c r="EEB1" s="228"/>
      <c r="EEC1" s="228"/>
      <c r="EED1" s="228"/>
      <c r="EEE1" s="228"/>
      <c r="EEF1" s="228"/>
      <c r="EEG1" s="228"/>
      <c r="EEH1" s="228"/>
      <c r="EEI1" s="228"/>
      <c r="EEJ1" s="228"/>
      <c r="EEK1" s="228"/>
      <c r="EEL1" s="228"/>
      <c r="EEM1" s="228"/>
      <c r="EEN1" s="228"/>
      <c r="EEO1" s="228"/>
      <c r="EEP1" s="228"/>
      <c r="EEQ1" s="228"/>
      <c r="EER1" s="228"/>
      <c r="EES1" s="228"/>
      <c r="EET1" s="228"/>
      <c r="EEU1" s="228"/>
      <c r="EEV1" s="228"/>
      <c r="EEW1" s="228"/>
      <c r="EEX1" s="228"/>
      <c r="EEY1" s="228"/>
      <c r="EEZ1" s="228"/>
      <c r="EFA1" s="228"/>
      <c r="EFB1" s="228"/>
      <c r="EFC1" s="228"/>
      <c r="EFD1" s="228"/>
      <c r="EFE1" s="228"/>
      <c r="EFF1" s="228"/>
      <c r="EFG1" s="228"/>
      <c r="EFH1" s="228"/>
      <c r="EFI1" s="228"/>
      <c r="EFJ1" s="228"/>
      <c r="EFK1" s="228"/>
      <c r="EFL1" s="228"/>
      <c r="EFM1" s="228"/>
      <c r="EFN1" s="228"/>
      <c r="EFO1" s="228"/>
      <c r="EFP1" s="228"/>
      <c r="EFQ1" s="228"/>
      <c r="EFR1" s="228"/>
      <c r="EFS1" s="228"/>
      <c r="EFT1" s="228"/>
      <c r="EFU1" s="228"/>
      <c r="EFV1" s="228"/>
      <c r="EFW1" s="228"/>
      <c r="EFX1" s="228"/>
      <c r="EFY1" s="228"/>
      <c r="EFZ1" s="228"/>
      <c r="EGA1" s="228"/>
      <c r="EGB1" s="228"/>
      <c r="EGC1" s="228"/>
      <c r="EGD1" s="228"/>
      <c r="EGE1" s="228"/>
      <c r="EGF1" s="228"/>
      <c r="EGG1" s="228"/>
      <c r="EGH1" s="228"/>
      <c r="EGI1" s="228"/>
      <c r="EGJ1" s="228"/>
      <c r="EGK1" s="228"/>
      <c r="EGL1" s="228"/>
      <c r="EGM1" s="228"/>
      <c r="EGN1" s="228"/>
      <c r="EGO1" s="228"/>
      <c r="EGP1" s="228"/>
      <c r="EGQ1" s="228"/>
      <c r="EGR1" s="228"/>
      <c r="EGS1" s="228"/>
      <c r="EGT1" s="228"/>
      <c r="EGU1" s="228"/>
      <c r="EGV1" s="228"/>
      <c r="EGW1" s="228"/>
      <c r="EGX1" s="228"/>
      <c r="EGY1" s="228"/>
      <c r="EGZ1" s="228"/>
      <c r="EHA1" s="228"/>
      <c r="EHB1" s="228"/>
      <c r="EHC1" s="228"/>
      <c r="EHD1" s="228"/>
      <c r="EHE1" s="228"/>
      <c r="EHF1" s="228"/>
      <c r="EHG1" s="228"/>
      <c r="EHH1" s="228"/>
      <c r="EHI1" s="228"/>
      <c r="EHJ1" s="228"/>
      <c r="EHK1" s="228"/>
      <c r="EHL1" s="228"/>
      <c r="EHM1" s="228"/>
      <c r="EHN1" s="228"/>
      <c r="EHO1" s="228"/>
      <c r="EHP1" s="228"/>
      <c r="EHQ1" s="228"/>
      <c r="EHR1" s="228"/>
      <c r="EHS1" s="228"/>
      <c r="EHT1" s="228"/>
      <c r="EHU1" s="228"/>
      <c r="EHV1" s="228"/>
      <c r="EHW1" s="228"/>
      <c r="EHX1" s="228"/>
      <c r="EHY1" s="228"/>
      <c r="EHZ1" s="228"/>
      <c r="EIA1" s="228"/>
      <c r="EIB1" s="228"/>
      <c r="EIC1" s="228"/>
      <c r="EID1" s="228"/>
      <c r="EIE1" s="228"/>
      <c r="EIF1" s="228"/>
      <c r="EIG1" s="228"/>
      <c r="EIH1" s="228"/>
      <c r="EII1" s="228"/>
      <c r="EIJ1" s="228"/>
      <c r="EIK1" s="228"/>
      <c r="EIL1" s="228"/>
      <c r="EIM1" s="228"/>
      <c r="EIN1" s="228"/>
      <c r="EIO1" s="228"/>
      <c r="EIP1" s="228"/>
      <c r="EIQ1" s="228"/>
      <c r="EIR1" s="228"/>
      <c r="EIS1" s="228"/>
      <c r="EIT1" s="228"/>
      <c r="EIU1" s="228"/>
      <c r="EIV1" s="228"/>
      <c r="EIW1" s="228"/>
      <c r="EIX1" s="228"/>
      <c r="EIY1" s="228"/>
      <c r="EIZ1" s="228"/>
      <c r="EJA1" s="228"/>
      <c r="EJB1" s="228"/>
      <c r="EJC1" s="228"/>
      <c r="EJD1" s="228"/>
      <c r="EJE1" s="228"/>
      <c r="EJF1" s="228"/>
      <c r="EJG1" s="228"/>
      <c r="EJH1" s="228"/>
      <c r="EJI1" s="228"/>
      <c r="EJJ1" s="228"/>
      <c r="EJK1" s="228"/>
      <c r="EJL1" s="228"/>
      <c r="EJM1" s="228"/>
      <c r="EJN1" s="228"/>
      <c r="EJO1" s="228"/>
      <c r="EJP1" s="228"/>
      <c r="EJQ1" s="228"/>
      <c r="EJR1" s="228"/>
      <c r="EJS1" s="228"/>
      <c r="EJT1" s="228"/>
      <c r="EJU1" s="228"/>
      <c r="EJV1" s="228"/>
      <c r="EJW1" s="228"/>
      <c r="EJX1" s="228"/>
      <c r="EJY1" s="228"/>
      <c r="EJZ1" s="228"/>
      <c r="EKA1" s="228"/>
      <c r="EKB1" s="228"/>
      <c r="EKC1" s="228"/>
      <c r="EKD1" s="228"/>
      <c r="EKE1" s="228"/>
      <c r="EKF1" s="228"/>
      <c r="EKG1" s="228"/>
      <c r="EKH1" s="228"/>
      <c r="EKI1" s="228"/>
      <c r="EKJ1" s="228"/>
      <c r="EKK1" s="228"/>
      <c r="EKL1" s="228"/>
      <c r="EKM1" s="228"/>
      <c r="EKN1" s="228"/>
      <c r="EKO1" s="228"/>
      <c r="EKP1" s="228"/>
      <c r="EKQ1" s="228"/>
      <c r="EKR1" s="228"/>
      <c r="EKS1" s="228"/>
      <c r="EKT1" s="228"/>
      <c r="EKU1" s="228"/>
      <c r="EKV1" s="228"/>
      <c r="EKW1" s="228"/>
      <c r="EKX1" s="228"/>
      <c r="EKY1" s="228"/>
      <c r="EKZ1" s="228"/>
      <c r="ELA1" s="228"/>
      <c r="ELB1" s="228"/>
      <c r="ELC1" s="228"/>
      <c r="ELD1" s="228"/>
      <c r="ELE1" s="228"/>
      <c r="ELF1" s="228"/>
      <c r="ELG1" s="228"/>
      <c r="ELH1" s="228"/>
      <c r="ELI1" s="228"/>
      <c r="ELJ1" s="228"/>
      <c r="ELK1" s="228"/>
      <c r="ELL1" s="228"/>
      <c r="ELM1" s="228"/>
      <c r="ELN1" s="228"/>
      <c r="ELO1" s="228"/>
      <c r="ELP1" s="228"/>
      <c r="ELQ1" s="228"/>
      <c r="ELR1" s="228"/>
      <c r="ELS1" s="228"/>
      <c r="ELT1" s="228"/>
      <c r="ELU1" s="228"/>
      <c r="ELV1" s="228"/>
      <c r="ELW1" s="228"/>
      <c r="ELX1" s="228"/>
      <c r="ELY1" s="228"/>
      <c r="ELZ1" s="228"/>
      <c r="EMA1" s="228"/>
      <c r="EMB1" s="228"/>
      <c r="EMC1" s="228"/>
      <c r="EMD1" s="228"/>
      <c r="EME1" s="228"/>
      <c r="EMF1" s="228"/>
      <c r="EMG1" s="228"/>
      <c r="EMH1" s="228"/>
      <c r="EMI1" s="228"/>
      <c r="EMJ1" s="228"/>
      <c r="EMK1" s="228"/>
      <c r="EML1" s="228"/>
      <c r="EMM1" s="228"/>
      <c r="EMN1" s="228"/>
      <c r="EMO1" s="228"/>
      <c r="EMP1" s="228"/>
      <c r="EMQ1" s="228"/>
      <c r="EMR1" s="228"/>
      <c r="EMS1" s="228"/>
      <c r="EMT1" s="228"/>
      <c r="EMU1" s="228"/>
      <c r="EMV1" s="228"/>
      <c r="EMW1" s="228"/>
      <c r="EMX1" s="228"/>
      <c r="EMY1" s="228"/>
      <c r="EMZ1" s="228"/>
      <c r="ENA1" s="228"/>
      <c r="ENB1" s="228"/>
      <c r="ENC1" s="228"/>
      <c r="END1" s="228"/>
      <c r="ENE1" s="228"/>
      <c r="ENF1" s="228"/>
      <c r="ENG1" s="228"/>
      <c r="ENH1" s="228"/>
      <c r="ENI1" s="228"/>
      <c r="ENJ1" s="228"/>
      <c r="ENK1" s="228"/>
      <c r="ENL1" s="228"/>
      <c r="ENM1" s="228"/>
      <c r="ENN1" s="228"/>
      <c r="ENO1" s="228"/>
      <c r="ENP1" s="228"/>
      <c r="ENQ1" s="228"/>
      <c r="ENR1" s="228"/>
      <c r="ENS1" s="228"/>
      <c r="ENT1" s="228"/>
      <c r="ENU1" s="228"/>
      <c r="ENV1" s="228"/>
      <c r="ENW1" s="228"/>
      <c r="ENX1" s="228"/>
      <c r="ENY1" s="228"/>
      <c r="ENZ1" s="228"/>
      <c r="EOA1" s="228"/>
      <c r="EOB1" s="228"/>
      <c r="EOC1" s="228"/>
      <c r="EOD1" s="228"/>
      <c r="EOE1" s="228"/>
      <c r="EOF1" s="228"/>
      <c r="EOG1" s="228"/>
      <c r="EOH1" s="228"/>
      <c r="EOI1" s="228"/>
      <c r="EOJ1" s="228"/>
      <c r="EOK1" s="228"/>
      <c r="EOL1" s="228"/>
      <c r="EOM1" s="228"/>
      <c r="EON1" s="228"/>
      <c r="EOO1" s="228"/>
      <c r="EOP1" s="228"/>
      <c r="EOQ1" s="228"/>
      <c r="EOR1" s="228"/>
      <c r="EOS1" s="228"/>
      <c r="EOT1" s="228"/>
      <c r="EOU1" s="228"/>
      <c r="EOV1" s="228"/>
      <c r="EOW1" s="228"/>
      <c r="EOX1" s="228"/>
      <c r="EOY1" s="228"/>
      <c r="EOZ1" s="228"/>
      <c r="EPA1" s="228"/>
      <c r="EPB1" s="228"/>
      <c r="EPC1" s="228"/>
      <c r="EPD1" s="228"/>
      <c r="EPE1" s="228"/>
      <c r="EPF1" s="228"/>
      <c r="EPG1" s="228"/>
      <c r="EPH1" s="228"/>
      <c r="EPI1" s="228"/>
      <c r="EPJ1" s="228"/>
      <c r="EPK1" s="228"/>
      <c r="EPL1" s="228"/>
      <c r="EPM1" s="228"/>
      <c r="EPN1" s="228"/>
      <c r="EPO1" s="228"/>
      <c r="EPP1" s="228"/>
      <c r="EPQ1" s="228"/>
      <c r="EPR1" s="228"/>
      <c r="EPS1" s="228"/>
      <c r="EPT1" s="228"/>
      <c r="EPU1" s="228"/>
      <c r="EPV1" s="228"/>
      <c r="EPW1" s="228"/>
      <c r="EPX1" s="228"/>
      <c r="EPY1" s="228"/>
      <c r="EPZ1" s="228"/>
      <c r="EQA1" s="228"/>
      <c r="EQB1" s="228"/>
      <c r="EQC1" s="228"/>
      <c r="EQD1" s="228"/>
      <c r="EQE1" s="228"/>
      <c r="EQF1" s="228"/>
      <c r="EQG1" s="228"/>
      <c r="EQH1" s="228"/>
      <c r="EQI1" s="228"/>
      <c r="EQJ1" s="228"/>
      <c r="EQK1" s="228"/>
      <c r="EQL1" s="228"/>
      <c r="EQM1" s="228"/>
      <c r="EQN1" s="228"/>
      <c r="EQO1" s="228"/>
      <c r="EQP1" s="228"/>
      <c r="EQQ1" s="228"/>
      <c r="EQR1" s="228"/>
      <c r="EQS1" s="228"/>
      <c r="EQT1" s="228"/>
      <c r="EQU1" s="228"/>
      <c r="EQV1" s="228"/>
      <c r="EQW1" s="228"/>
      <c r="EQX1" s="228"/>
      <c r="EQY1" s="228"/>
      <c r="EQZ1" s="228"/>
      <c r="ERA1" s="228"/>
      <c r="ERB1" s="228"/>
      <c r="ERC1" s="228"/>
      <c r="ERD1" s="228"/>
      <c r="ERE1" s="228"/>
      <c r="ERF1" s="228"/>
      <c r="ERG1" s="228"/>
      <c r="ERH1" s="228"/>
      <c r="ERI1" s="228"/>
      <c r="ERJ1" s="228"/>
      <c r="ERK1" s="228"/>
      <c r="ERL1" s="228"/>
      <c r="ERM1" s="228"/>
      <c r="ERN1" s="228"/>
      <c r="ERO1" s="228"/>
      <c r="ERP1" s="228"/>
      <c r="ERQ1" s="228"/>
      <c r="ERR1" s="228"/>
      <c r="ERS1" s="228"/>
      <c r="ERT1" s="228"/>
      <c r="ERU1" s="228"/>
      <c r="ERV1" s="228"/>
      <c r="ERW1" s="228"/>
      <c r="ERX1" s="228"/>
      <c r="ERY1" s="228"/>
      <c r="ERZ1" s="228"/>
      <c r="ESA1" s="228"/>
      <c r="ESB1" s="228"/>
      <c r="ESC1" s="228"/>
      <c r="ESD1" s="228"/>
      <c r="ESE1" s="228"/>
      <c r="ESF1" s="228"/>
      <c r="ESG1" s="228"/>
      <c r="ESH1" s="228"/>
      <c r="ESI1" s="228"/>
      <c r="ESJ1" s="228"/>
      <c r="ESK1" s="228"/>
      <c r="ESL1" s="228"/>
      <c r="ESM1" s="228"/>
      <c r="ESN1" s="228"/>
      <c r="ESO1" s="228"/>
      <c r="ESP1" s="228"/>
      <c r="ESQ1" s="228"/>
      <c r="ESR1" s="228"/>
      <c r="ESS1" s="228"/>
      <c r="EST1" s="228"/>
      <c r="ESU1" s="228"/>
      <c r="ESV1" s="228"/>
      <c r="ESW1" s="228"/>
      <c r="ESX1" s="228"/>
      <c r="ESY1" s="228"/>
      <c r="ESZ1" s="228"/>
      <c r="ETA1" s="228"/>
      <c r="ETB1" s="228"/>
      <c r="ETC1" s="228"/>
      <c r="ETD1" s="228"/>
      <c r="ETE1" s="228"/>
      <c r="ETF1" s="228"/>
      <c r="ETG1" s="228"/>
      <c r="ETH1" s="228"/>
      <c r="ETI1" s="228"/>
      <c r="ETJ1" s="228"/>
      <c r="ETK1" s="228"/>
      <c r="ETL1" s="228"/>
      <c r="ETM1" s="228"/>
      <c r="ETN1" s="228"/>
      <c r="ETO1" s="228"/>
      <c r="ETP1" s="228"/>
      <c r="ETQ1" s="228"/>
      <c r="ETR1" s="228"/>
      <c r="ETS1" s="228"/>
      <c r="ETT1" s="228"/>
      <c r="ETU1" s="228"/>
      <c r="ETV1" s="228"/>
      <c r="ETW1" s="228"/>
      <c r="ETX1" s="228"/>
      <c r="ETY1" s="228"/>
      <c r="ETZ1" s="228"/>
      <c r="EUA1" s="228"/>
      <c r="EUB1" s="228"/>
      <c r="EUC1" s="228"/>
      <c r="EUD1" s="228"/>
      <c r="EUE1" s="228"/>
      <c r="EUF1" s="228"/>
      <c r="EUG1" s="228"/>
      <c r="EUH1" s="228"/>
      <c r="EUI1" s="228"/>
      <c r="EUJ1" s="228"/>
      <c r="EUK1" s="228"/>
      <c r="EUL1" s="228"/>
      <c r="EUM1" s="228"/>
      <c r="EUN1" s="228"/>
      <c r="EUO1" s="228"/>
      <c r="EUP1" s="228"/>
      <c r="EUQ1" s="228"/>
      <c r="EUR1" s="228"/>
      <c r="EUS1" s="228"/>
      <c r="EUT1" s="228"/>
      <c r="EUU1" s="228"/>
      <c r="EUV1" s="228"/>
      <c r="EUW1" s="228"/>
      <c r="EUX1" s="228"/>
      <c r="EUY1" s="228"/>
      <c r="EUZ1" s="228"/>
      <c r="EVA1" s="228"/>
      <c r="EVB1" s="228"/>
      <c r="EVC1" s="228"/>
      <c r="EVD1" s="228"/>
      <c r="EVE1" s="228"/>
      <c r="EVF1" s="228"/>
      <c r="EVG1" s="228"/>
      <c r="EVH1" s="228"/>
      <c r="EVI1" s="228"/>
      <c r="EVJ1" s="228"/>
      <c r="EVK1" s="228"/>
      <c r="EVL1" s="228"/>
      <c r="EVM1" s="228"/>
      <c r="EVN1" s="228"/>
      <c r="EVO1" s="228"/>
      <c r="EVP1" s="228"/>
      <c r="EVQ1" s="228"/>
      <c r="EVR1" s="228"/>
      <c r="EVS1" s="228"/>
      <c r="EVT1" s="228"/>
      <c r="EVU1" s="228"/>
      <c r="EVV1" s="228"/>
      <c r="EVW1" s="228"/>
      <c r="EVX1" s="228"/>
      <c r="EVY1" s="228"/>
      <c r="EVZ1" s="228"/>
      <c r="EWA1" s="228"/>
      <c r="EWB1" s="228"/>
      <c r="EWC1" s="228"/>
      <c r="EWD1" s="228"/>
      <c r="EWE1" s="228"/>
      <c r="EWF1" s="228"/>
      <c r="EWG1" s="228"/>
      <c r="EWH1" s="228"/>
      <c r="EWI1" s="228"/>
      <c r="EWJ1" s="228"/>
      <c r="EWK1" s="228"/>
      <c r="EWL1" s="228"/>
      <c r="EWM1" s="228"/>
      <c r="EWN1" s="228"/>
      <c r="EWO1" s="228"/>
      <c r="EWP1" s="228"/>
      <c r="EWQ1" s="228"/>
      <c r="EWR1" s="228"/>
      <c r="EWS1" s="228"/>
      <c r="EWT1" s="228"/>
      <c r="EWU1" s="228"/>
      <c r="EWV1" s="228"/>
      <c r="EWW1" s="228"/>
      <c r="EWX1" s="228"/>
      <c r="EWY1" s="228"/>
      <c r="EWZ1" s="228"/>
      <c r="EXA1" s="228"/>
      <c r="EXB1" s="228"/>
      <c r="EXC1" s="228"/>
      <c r="EXD1" s="228"/>
      <c r="EXE1" s="228"/>
      <c r="EXF1" s="228"/>
      <c r="EXG1" s="228"/>
      <c r="EXH1" s="228"/>
      <c r="EXI1" s="228"/>
      <c r="EXJ1" s="228"/>
      <c r="EXK1" s="228"/>
      <c r="EXL1" s="228"/>
      <c r="EXM1" s="228"/>
      <c r="EXN1" s="228"/>
      <c r="EXO1" s="228"/>
      <c r="EXP1" s="228"/>
      <c r="EXQ1" s="228"/>
      <c r="EXR1" s="228"/>
      <c r="EXS1" s="228"/>
      <c r="EXT1" s="228"/>
      <c r="EXU1" s="228"/>
      <c r="EXV1" s="228"/>
      <c r="EXW1" s="228"/>
      <c r="EXX1" s="228"/>
      <c r="EXY1" s="228"/>
      <c r="EXZ1" s="228"/>
      <c r="EYA1" s="228"/>
      <c r="EYB1" s="228"/>
      <c r="EYC1" s="228"/>
      <c r="EYD1" s="228"/>
      <c r="EYE1" s="228"/>
      <c r="EYF1" s="228"/>
      <c r="EYG1" s="228"/>
      <c r="EYH1" s="228"/>
      <c r="EYI1" s="228"/>
      <c r="EYJ1" s="228"/>
      <c r="EYK1" s="228"/>
      <c r="EYL1" s="228"/>
      <c r="EYM1" s="228"/>
      <c r="EYN1" s="228"/>
      <c r="EYO1" s="228"/>
      <c r="EYP1" s="228"/>
      <c r="EYQ1" s="228"/>
      <c r="EYR1" s="228"/>
      <c r="EYS1" s="228"/>
      <c r="EYT1" s="228"/>
      <c r="EYU1" s="228"/>
      <c r="EYV1" s="228"/>
      <c r="EYW1" s="228"/>
      <c r="EYX1" s="228"/>
      <c r="EYY1" s="228"/>
      <c r="EYZ1" s="228"/>
      <c r="EZA1" s="228"/>
      <c r="EZB1" s="228"/>
      <c r="EZC1" s="228"/>
      <c r="EZD1" s="228"/>
      <c r="EZE1" s="228"/>
      <c r="EZF1" s="228"/>
      <c r="EZG1" s="228"/>
      <c r="EZH1" s="228"/>
      <c r="EZI1" s="228"/>
      <c r="EZJ1" s="228"/>
      <c r="EZK1" s="228"/>
      <c r="EZL1" s="228"/>
      <c r="EZM1" s="228"/>
      <c r="EZN1" s="228"/>
      <c r="EZO1" s="228"/>
      <c r="EZP1" s="228"/>
      <c r="EZQ1" s="228"/>
      <c r="EZR1" s="228"/>
      <c r="EZS1" s="228"/>
      <c r="EZT1" s="228"/>
      <c r="EZU1" s="228"/>
      <c r="EZV1" s="228"/>
      <c r="EZW1" s="228"/>
      <c r="EZX1" s="228"/>
      <c r="EZY1" s="228"/>
      <c r="EZZ1" s="228"/>
      <c r="FAA1" s="228"/>
      <c r="FAB1" s="228"/>
      <c r="FAC1" s="228"/>
      <c r="FAD1" s="228"/>
      <c r="FAE1" s="228"/>
      <c r="FAF1" s="228"/>
      <c r="FAG1" s="228"/>
      <c r="FAH1" s="228"/>
      <c r="FAI1" s="228"/>
      <c r="FAJ1" s="228"/>
      <c r="FAK1" s="228"/>
      <c r="FAL1" s="228"/>
      <c r="FAM1" s="228"/>
      <c r="FAN1" s="228"/>
      <c r="FAO1" s="228"/>
      <c r="FAP1" s="228"/>
      <c r="FAQ1" s="228"/>
      <c r="FAR1" s="228"/>
      <c r="FAS1" s="228"/>
      <c r="FAT1" s="228"/>
      <c r="FAU1" s="228"/>
      <c r="FAV1" s="228"/>
      <c r="FAW1" s="228"/>
      <c r="FAX1" s="228"/>
      <c r="FAY1" s="228"/>
      <c r="FAZ1" s="228"/>
      <c r="FBA1" s="228"/>
      <c r="FBB1" s="228"/>
      <c r="FBC1" s="228"/>
      <c r="FBD1" s="228"/>
      <c r="FBE1" s="228"/>
      <c r="FBF1" s="228"/>
      <c r="FBG1" s="228"/>
      <c r="FBH1" s="228"/>
      <c r="FBI1" s="228"/>
      <c r="FBJ1" s="228"/>
      <c r="FBK1" s="228"/>
      <c r="FBL1" s="228"/>
      <c r="FBM1" s="228"/>
      <c r="FBN1" s="228"/>
      <c r="FBO1" s="228"/>
      <c r="FBP1" s="228"/>
      <c r="FBQ1" s="228"/>
      <c r="FBR1" s="228"/>
      <c r="FBS1" s="228"/>
      <c r="FBT1" s="228"/>
      <c r="FBU1" s="228"/>
      <c r="FBV1" s="228"/>
      <c r="FBW1" s="228"/>
      <c r="FBX1" s="228"/>
      <c r="FBY1" s="228"/>
      <c r="FBZ1" s="228"/>
      <c r="FCA1" s="228"/>
      <c r="FCB1" s="228"/>
      <c r="FCC1" s="228"/>
      <c r="FCD1" s="228"/>
      <c r="FCE1" s="228"/>
      <c r="FCF1" s="228"/>
      <c r="FCG1" s="228"/>
      <c r="FCH1" s="228"/>
      <c r="FCI1" s="228"/>
      <c r="FCJ1" s="228"/>
      <c r="FCK1" s="228"/>
      <c r="FCL1" s="228"/>
      <c r="FCM1" s="228"/>
      <c r="FCN1" s="228"/>
      <c r="FCO1" s="228"/>
      <c r="FCP1" s="228"/>
      <c r="FCQ1" s="228"/>
      <c r="FCR1" s="228"/>
      <c r="FCS1" s="228"/>
      <c r="FCT1" s="228"/>
      <c r="FCU1" s="228"/>
      <c r="FCV1" s="228"/>
      <c r="FCW1" s="228"/>
      <c r="FCX1" s="228"/>
      <c r="FCY1" s="228"/>
      <c r="FCZ1" s="228"/>
      <c r="FDA1" s="228"/>
      <c r="FDB1" s="228"/>
      <c r="FDC1" s="228"/>
      <c r="FDD1" s="228"/>
      <c r="FDE1" s="228"/>
      <c r="FDF1" s="228"/>
      <c r="FDG1" s="228"/>
      <c r="FDH1" s="228"/>
      <c r="FDI1" s="228"/>
      <c r="FDJ1" s="228"/>
      <c r="FDK1" s="228"/>
      <c r="FDL1" s="228"/>
      <c r="FDM1" s="228"/>
      <c r="FDN1" s="228"/>
      <c r="FDO1" s="228"/>
      <c r="FDP1" s="228"/>
      <c r="FDQ1" s="228"/>
      <c r="FDR1" s="228"/>
      <c r="FDS1" s="228"/>
      <c r="FDT1" s="228"/>
      <c r="FDU1" s="228"/>
      <c r="FDV1" s="228"/>
      <c r="FDW1" s="228"/>
      <c r="FDX1" s="228"/>
      <c r="FDY1" s="228"/>
      <c r="FDZ1" s="228"/>
      <c r="FEA1" s="228"/>
      <c r="FEB1" s="228"/>
      <c r="FEC1" s="228"/>
      <c r="FED1" s="228"/>
      <c r="FEE1" s="228"/>
      <c r="FEF1" s="228"/>
      <c r="FEG1" s="228"/>
      <c r="FEH1" s="228"/>
      <c r="FEI1" s="228"/>
      <c r="FEJ1" s="228"/>
      <c r="FEK1" s="228"/>
      <c r="FEL1" s="228"/>
      <c r="FEM1" s="228"/>
      <c r="FEN1" s="228"/>
      <c r="FEO1" s="228"/>
      <c r="FEP1" s="228"/>
      <c r="FEQ1" s="228"/>
      <c r="FER1" s="228"/>
      <c r="FES1" s="228"/>
      <c r="FET1" s="228"/>
      <c r="FEU1" s="228"/>
      <c r="FEV1" s="228"/>
      <c r="FEW1" s="228"/>
      <c r="FEX1" s="228"/>
      <c r="FEY1" s="228"/>
      <c r="FEZ1" s="228"/>
      <c r="FFA1" s="228"/>
      <c r="FFB1" s="228"/>
      <c r="FFC1" s="228"/>
      <c r="FFD1" s="228"/>
      <c r="FFE1" s="228"/>
      <c r="FFF1" s="228"/>
      <c r="FFG1" s="228"/>
      <c r="FFH1" s="228"/>
      <c r="FFI1" s="228"/>
      <c r="FFJ1" s="228"/>
      <c r="FFK1" s="228"/>
      <c r="FFL1" s="228"/>
      <c r="FFM1" s="228"/>
      <c r="FFN1" s="228"/>
      <c r="FFO1" s="228"/>
      <c r="FFP1" s="228"/>
      <c r="FFQ1" s="228"/>
      <c r="FFR1" s="228"/>
      <c r="FFS1" s="228"/>
      <c r="FFT1" s="228"/>
      <c r="FFU1" s="228"/>
      <c r="FFV1" s="228"/>
      <c r="FFW1" s="228"/>
      <c r="FFX1" s="228"/>
      <c r="FFY1" s="228"/>
      <c r="FFZ1" s="228"/>
      <c r="FGA1" s="228"/>
      <c r="FGB1" s="228"/>
      <c r="FGC1" s="228"/>
      <c r="FGD1" s="228"/>
      <c r="FGE1" s="228"/>
      <c r="FGF1" s="228"/>
      <c r="FGG1" s="228"/>
      <c r="FGH1" s="228"/>
      <c r="FGI1" s="228"/>
      <c r="FGJ1" s="228"/>
      <c r="FGK1" s="228"/>
      <c r="FGL1" s="228"/>
      <c r="FGM1" s="228"/>
      <c r="FGN1" s="228"/>
      <c r="FGO1" s="228"/>
      <c r="FGP1" s="228"/>
      <c r="FGQ1" s="228"/>
      <c r="FGR1" s="228"/>
      <c r="FGS1" s="228"/>
      <c r="FGT1" s="228"/>
      <c r="FGU1" s="228"/>
      <c r="FGV1" s="228"/>
      <c r="FGW1" s="228"/>
      <c r="FGX1" s="228"/>
      <c r="FGY1" s="228"/>
      <c r="FGZ1" s="228"/>
      <c r="FHA1" s="228"/>
      <c r="FHB1" s="228"/>
      <c r="FHC1" s="228"/>
      <c r="FHD1" s="228"/>
      <c r="FHE1" s="228"/>
      <c r="FHF1" s="228"/>
      <c r="FHG1" s="228"/>
      <c r="FHH1" s="228"/>
      <c r="FHI1" s="228"/>
      <c r="FHJ1" s="228"/>
      <c r="FHK1" s="228"/>
      <c r="FHL1" s="228"/>
      <c r="FHM1" s="228"/>
      <c r="FHN1" s="228"/>
      <c r="FHO1" s="228"/>
      <c r="FHP1" s="228"/>
      <c r="FHQ1" s="228"/>
      <c r="FHR1" s="228"/>
      <c r="FHS1" s="228"/>
      <c r="FHT1" s="228"/>
      <c r="FHU1" s="228"/>
      <c r="FHV1" s="228"/>
      <c r="FHW1" s="228"/>
      <c r="FHX1" s="228"/>
      <c r="FHY1" s="228"/>
      <c r="FHZ1" s="228"/>
      <c r="FIA1" s="228"/>
      <c r="FIB1" s="228"/>
      <c r="FIC1" s="228"/>
      <c r="FID1" s="228"/>
      <c r="FIE1" s="228"/>
      <c r="FIF1" s="228"/>
      <c r="FIG1" s="228"/>
      <c r="FIH1" s="228"/>
      <c r="FII1" s="228"/>
      <c r="FIJ1" s="228"/>
      <c r="FIK1" s="228"/>
      <c r="FIL1" s="228"/>
      <c r="FIM1" s="228"/>
      <c r="FIN1" s="228"/>
      <c r="FIO1" s="228"/>
      <c r="FIP1" s="228"/>
      <c r="FIQ1" s="228"/>
      <c r="FIR1" s="228"/>
      <c r="FIS1" s="228"/>
      <c r="FIT1" s="228"/>
      <c r="FIU1" s="228"/>
      <c r="FIV1" s="228"/>
      <c r="FIW1" s="228"/>
      <c r="FIX1" s="228"/>
      <c r="FIY1" s="228"/>
      <c r="FIZ1" s="228"/>
      <c r="FJA1" s="228"/>
      <c r="FJB1" s="228"/>
      <c r="FJC1" s="228"/>
      <c r="FJD1" s="228"/>
      <c r="FJE1" s="228"/>
      <c r="FJF1" s="228"/>
      <c r="FJG1" s="228"/>
      <c r="FJH1" s="228"/>
      <c r="FJI1" s="228"/>
      <c r="FJJ1" s="228"/>
      <c r="FJK1" s="228"/>
      <c r="FJL1" s="228"/>
      <c r="FJM1" s="228"/>
      <c r="FJN1" s="228"/>
      <c r="FJO1" s="228"/>
      <c r="FJP1" s="228"/>
      <c r="FJQ1" s="228"/>
      <c r="FJR1" s="228"/>
      <c r="FJS1" s="228"/>
      <c r="FJT1" s="228"/>
      <c r="FJU1" s="228"/>
      <c r="FJV1" s="228"/>
      <c r="FJW1" s="228"/>
      <c r="FJX1" s="228"/>
      <c r="FJY1" s="228"/>
      <c r="FJZ1" s="228"/>
      <c r="FKA1" s="228"/>
      <c r="FKB1" s="228"/>
      <c r="FKC1" s="228"/>
      <c r="FKD1" s="228"/>
      <c r="FKE1" s="228"/>
      <c r="FKF1" s="228"/>
      <c r="FKG1" s="228"/>
      <c r="FKH1" s="228"/>
      <c r="FKI1" s="228"/>
      <c r="FKJ1" s="228"/>
      <c r="FKK1" s="228"/>
      <c r="FKL1" s="228"/>
      <c r="FKM1" s="228"/>
      <c r="FKN1" s="228"/>
      <c r="FKO1" s="228"/>
      <c r="FKP1" s="228"/>
      <c r="FKQ1" s="228"/>
      <c r="FKR1" s="228"/>
      <c r="FKS1" s="228"/>
      <c r="FKT1" s="228"/>
      <c r="FKU1" s="228"/>
      <c r="FKV1" s="228"/>
      <c r="FKW1" s="228"/>
      <c r="FKX1" s="228"/>
      <c r="FKY1" s="228"/>
      <c r="FKZ1" s="228"/>
      <c r="FLA1" s="228"/>
      <c r="FLB1" s="228"/>
      <c r="FLC1" s="228"/>
      <c r="FLD1" s="228"/>
      <c r="FLE1" s="228"/>
      <c r="FLF1" s="228"/>
      <c r="FLG1" s="228"/>
      <c r="FLH1" s="228"/>
      <c r="FLI1" s="228"/>
      <c r="FLJ1" s="228"/>
      <c r="FLK1" s="228"/>
      <c r="FLL1" s="228"/>
      <c r="FLM1" s="228"/>
      <c r="FLN1" s="228"/>
      <c r="FLO1" s="228"/>
      <c r="FLP1" s="228"/>
      <c r="FLQ1" s="228"/>
      <c r="FLR1" s="228"/>
      <c r="FLS1" s="228"/>
      <c r="FLT1" s="228"/>
      <c r="FLU1" s="228"/>
      <c r="FLV1" s="228"/>
      <c r="FLW1" s="228"/>
      <c r="FLX1" s="228"/>
      <c r="FLY1" s="228"/>
      <c r="FLZ1" s="228"/>
      <c r="FMA1" s="228"/>
      <c r="FMB1" s="228"/>
      <c r="FMC1" s="228"/>
      <c r="FMD1" s="228"/>
      <c r="FME1" s="228"/>
      <c r="FMF1" s="228"/>
      <c r="FMG1" s="228"/>
      <c r="FMH1" s="228"/>
      <c r="FMI1" s="228"/>
      <c r="FMJ1" s="228"/>
      <c r="FMK1" s="228"/>
      <c r="FML1" s="228"/>
      <c r="FMM1" s="228"/>
      <c r="FMN1" s="228"/>
      <c r="FMO1" s="228"/>
      <c r="FMP1" s="228"/>
      <c r="FMQ1" s="228"/>
      <c r="FMR1" s="228"/>
      <c r="FMS1" s="228"/>
      <c r="FMT1" s="228"/>
      <c r="FMU1" s="228"/>
      <c r="FMV1" s="228"/>
      <c r="FMW1" s="228"/>
      <c r="FMX1" s="228"/>
      <c r="FMY1" s="228"/>
      <c r="FMZ1" s="228"/>
      <c r="FNA1" s="228"/>
      <c r="FNB1" s="228"/>
      <c r="FNC1" s="228"/>
      <c r="FND1" s="228"/>
      <c r="FNE1" s="228"/>
      <c r="FNF1" s="228"/>
      <c r="FNG1" s="228"/>
      <c r="FNH1" s="228"/>
      <c r="FNI1" s="228"/>
      <c r="FNJ1" s="228"/>
      <c r="FNK1" s="228"/>
      <c r="FNL1" s="228"/>
      <c r="FNM1" s="228"/>
      <c r="FNN1" s="228"/>
      <c r="FNO1" s="228"/>
      <c r="FNP1" s="228"/>
      <c r="FNQ1" s="228"/>
      <c r="FNR1" s="228"/>
      <c r="FNS1" s="228"/>
      <c r="FNT1" s="228"/>
      <c r="FNU1" s="228"/>
      <c r="FNV1" s="228"/>
      <c r="FNW1" s="228"/>
      <c r="FNX1" s="228"/>
      <c r="FNY1" s="228"/>
      <c r="FNZ1" s="228"/>
      <c r="FOA1" s="228"/>
      <c r="FOB1" s="228"/>
      <c r="FOC1" s="228"/>
      <c r="FOD1" s="228"/>
      <c r="FOE1" s="228"/>
      <c r="FOF1" s="228"/>
      <c r="FOG1" s="228"/>
      <c r="FOH1" s="228"/>
      <c r="FOI1" s="228"/>
      <c r="FOJ1" s="228"/>
      <c r="FOK1" s="228"/>
      <c r="FOL1" s="228"/>
      <c r="FOM1" s="228"/>
      <c r="FON1" s="228"/>
      <c r="FOO1" s="228"/>
      <c r="FOP1" s="228"/>
      <c r="FOQ1" s="228"/>
      <c r="FOR1" s="228"/>
      <c r="FOS1" s="228"/>
      <c r="FOT1" s="228"/>
      <c r="FOU1" s="228"/>
      <c r="FOV1" s="228"/>
      <c r="FOW1" s="228"/>
      <c r="FOX1" s="228"/>
      <c r="FOY1" s="228"/>
      <c r="FOZ1" s="228"/>
      <c r="FPA1" s="228"/>
      <c r="FPB1" s="228"/>
      <c r="FPC1" s="228"/>
      <c r="FPD1" s="228"/>
      <c r="FPE1" s="228"/>
      <c r="FPF1" s="228"/>
      <c r="FPG1" s="228"/>
      <c r="FPH1" s="228"/>
      <c r="FPI1" s="228"/>
      <c r="FPJ1" s="228"/>
      <c r="FPK1" s="228"/>
      <c r="FPL1" s="228"/>
      <c r="FPM1" s="228"/>
      <c r="FPN1" s="228"/>
      <c r="FPO1" s="228"/>
      <c r="FPP1" s="228"/>
      <c r="FPQ1" s="228"/>
      <c r="FPR1" s="228"/>
      <c r="FPS1" s="228"/>
      <c r="FPT1" s="228"/>
      <c r="FPU1" s="228"/>
      <c r="FPV1" s="228"/>
      <c r="FPW1" s="228"/>
      <c r="FPX1" s="228"/>
      <c r="FPY1" s="228"/>
      <c r="FPZ1" s="228"/>
      <c r="FQA1" s="228"/>
      <c r="FQB1" s="228"/>
      <c r="FQC1" s="228"/>
      <c r="FQD1" s="228"/>
      <c r="FQE1" s="228"/>
      <c r="FQF1" s="228"/>
      <c r="FQG1" s="228"/>
      <c r="FQH1" s="228"/>
      <c r="FQI1" s="228"/>
      <c r="FQJ1" s="228"/>
      <c r="FQK1" s="228"/>
      <c r="FQL1" s="228"/>
      <c r="FQM1" s="228"/>
      <c r="FQN1" s="228"/>
      <c r="FQO1" s="228"/>
      <c r="FQP1" s="228"/>
      <c r="FQQ1" s="228"/>
      <c r="FQR1" s="228"/>
      <c r="FQS1" s="228"/>
      <c r="FQT1" s="228"/>
      <c r="FQU1" s="228"/>
      <c r="FQV1" s="228"/>
      <c r="FQW1" s="228"/>
      <c r="FQX1" s="228"/>
      <c r="FQY1" s="228"/>
      <c r="FQZ1" s="228"/>
      <c r="FRA1" s="228"/>
      <c r="FRB1" s="228"/>
      <c r="FRC1" s="228"/>
      <c r="FRD1" s="228"/>
      <c r="FRE1" s="228"/>
      <c r="FRF1" s="228"/>
      <c r="FRG1" s="228"/>
      <c r="FRH1" s="228"/>
      <c r="FRI1" s="228"/>
      <c r="FRJ1" s="228"/>
      <c r="FRK1" s="228"/>
      <c r="FRL1" s="228"/>
      <c r="FRM1" s="228"/>
      <c r="FRN1" s="228"/>
      <c r="FRO1" s="228"/>
      <c r="FRP1" s="228"/>
      <c r="FRQ1" s="228"/>
      <c r="FRR1" s="228"/>
      <c r="FRS1" s="228"/>
      <c r="FRT1" s="228"/>
      <c r="FRU1" s="228"/>
      <c r="FRV1" s="228"/>
      <c r="FRW1" s="228"/>
      <c r="FRX1" s="228"/>
      <c r="FRY1" s="228"/>
      <c r="FRZ1" s="228"/>
      <c r="FSA1" s="228"/>
      <c r="FSB1" s="228"/>
      <c r="FSC1" s="228"/>
      <c r="FSD1" s="228"/>
      <c r="FSE1" s="228"/>
      <c r="FSF1" s="228"/>
      <c r="FSG1" s="228"/>
      <c r="FSH1" s="228"/>
      <c r="FSI1" s="228"/>
      <c r="FSJ1" s="228"/>
      <c r="FSK1" s="228"/>
      <c r="FSL1" s="228"/>
      <c r="FSM1" s="228"/>
      <c r="FSN1" s="228"/>
      <c r="FSO1" s="228"/>
      <c r="FSP1" s="228"/>
      <c r="FSQ1" s="228"/>
      <c r="FSR1" s="228"/>
      <c r="FSS1" s="228"/>
      <c r="FST1" s="228"/>
      <c r="FSU1" s="228"/>
      <c r="FSV1" s="228"/>
      <c r="FSW1" s="228"/>
      <c r="FSX1" s="228"/>
      <c r="FSY1" s="228"/>
      <c r="FSZ1" s="228"/>
      <c r="FTA1" s="228"/>
      <c r="FTB1" s="228"/>
      <c r="FTC1" s="228"/>
      <c r="FTD1" s="228"/>
      <c r="FTE1" s="228"/>
      <c r="FTF1" s="228"/>
      <c r="FTG1" s="228"/>
      <c r="FTH1" s="228"/>
      <c r="FTI1" s="228"/>
      <c r="FTJ1" s="228"/>
      <c r="FTK1" s="228"/>
      <c r="FTL1" s="228"/>
      <c r="FTM1" s="228"/>
      <c r="FTN1" s="228"/>
      <c r="FTO1" s="228"/>
      <c r="FTP1" s="228"/>
      <c r="FTQ1" s="228"/>
      <c r="FTR1" s="228"/>
      <c r="FTS1" s="228"/>
      <c r="FTT1" s="228"/>
      <c r="FTU1" s="228"/>
      <c r="FTV1" s="228"/>
      <c r="FTW1" s="228"/>
      <c r="FTX1" s="228"/>
      <c r="FTY1" s="228"/>
      <c r="FTZ1" s="228"/>
      <c r="FUA1" s="228"/>
      <c r="FUB1" s="228"/>
      <c r="FUC1" s="228"/>
      <c r="FUD1" s="228"/>
      <c r="FUE1" s="228"/>
      <c r="FUF1" s="228"/>
      <c r="FUG1" s="228"/>
      <c r="FUH1" s="228"/>
      <c r="FUI1" s="228"/>
      <c r="FUJ1" s="228"/>
      <c r="FUK1" s="228"/>
      <c r="FUL1" s="228"/>
      <c r="FUM1" s="228"/>
      <c r="FUN1" s="228"/>
      <c r="FUO1" s="228"/>
      <c r="FUP1" s="228"/>
      <c r="FUQ1" s="228"/>
      <c r="FUR1" s="228"/>
      <c r="FUS1" s="228"/>
      <c r="FUT1" s="228"/>
      <c r="FUU1" s="228"/>
      <c r="FUV1" s="228"/>
      <c r="FUW1" s="228"/>
      <c r="FUX1" s="228"/>
      <c r="FUY1" s="228"/>
      <c r="FUZ1" s="228"/>
      <c r="FVA1" s="228"/>
      <c r="FVB1" s="228"/>
      <c r="FVC1" s="228"/>
      <c r="FVD1" s="228"/>
      <c r="FVE1" s="228"/>
      <c r="FVF1" s="228"/>
      <c r="FVG1" s="228"/>
      <c r="FVH1" s="228"/>
      <c r="FVI1" s="228"/>
      <c r="FVJ1" s="228"/>
      <c r="FVK1" s="228"/>
      <c r="FVL1" s="228"/>
      <c r="FVM1" s="228"/>
      <c r="FVN1" s="228"/>
      <c r="FVO1" s="228"/>
      <c r="FVP1" s="228"/>
      <c r="FVQ1" s="228"/>
      <c r="FVR1" s="228"/>
      <c r="FVS1" s="228"/>
      <c r="FVT1" s="228"/>
      <c r="FVU1" s="228"/>
      <c r="FVV1" s="228"/>
      <c r="FVW1" s="228"/>
      <c r="FVX1" s="228"/>
      <c r="FVY1" s="228"/>
      <c r="FVZ1" s="228"/>
      <c r="FWA1" s="228"/>
      <c r="FWB1" s="228"/>
      <c r="FWC1" s="228"/>
      <c r="FWD1" s="228"/>
      <c r="FWE1" s="228"/>
      <c r="FWF1" s="228"/>
      <c r="FWG1" s="228"/>
      <c r="FWH1" s="228"/>
      <c r="FWI1" s="228"/>
      <c r="FWJ1" s="228"/>
      <c r="FWK1" s="228"/>
      <c r="FWL1" s="228"/>
      <c r="FWM1" s="228"/>
      <c r="FWN1" s="228"/>
      <c r="FWO1" s="228"/>
      <c r="FWP1" s="228"/>
      <c r="FWQ1" s="228"/>
      <c r="FWR1" s="228"/>
      <c r="FWS1" s="228"/>
      <c r="FWT1" s="228"/>
      <c r="FWU1" s="228"/>
      <c r="FWV1" s="228"/>
      <c r="FWW1" s="228"/>
      <c r="FWX1" s="228"/>
      <c r="FWY1" s="228"/>
      <c r="FWZ1" s="228"/>
      <c r="FXA1" s="228"/>
      <c r="FXB1" s="228"/>
      <c r="FXC1" s="228"/>
      <c r="FXD1" s="228"/>
      <c r="FXE1" s="228"/>
      <c r="FXF1" s="228"/>
      <c r="FXG1" s="228"/>
      <c r="FXH1" s="228"/>
      <c r="FXI1" s="228"/>
      <c r="FXJ1" s="228"/>
      <c r="FXK1" s="228"/>
      <c r="FXL1" s="228"/>
      <c r="FXM1" s="228"/>
      <c r="FXN1" s="228"/>
      <c r="FXO1" s="228"/>
      <c r="FXP1" s="228"/>
      <c r="FXQ1" s="228"/>
      <c r="FXR1" s="228"/>
      <c r="FXS1" s="228"/>
      <c r="FXT1" s="228"/>
      <c r="FXU1" s="228"/>
      <c r="FXV1" s="228"/>
      <c r="FXW1" s="228"/>
      <c r="FXX1" s="228"/>
      <c r="FXY1" s="228"/>
      <c r="FXZ1" s="228"/>
      <c r="FYA1" s="228"/>
      <c r="FYB1" s="228"/>
      <c r="FYC1" s="228"/>
      <c r="FYD1" s="228"/>
      <c r="FYE1" s="228"/>
      <c r="FYF1" s="228"/>
      <c r="FYG1" s="228"/>
      <c r="FYH1" s="228"/>
      <c r="FYI1" s="228"/>
      <c r="FYJ1" s="228"/>
      <c r="FYK1" s="228"/>
      <c r="FYL1" s="228"/>
      <c r="FYM1" s="228"/>
      <c r="FYN1" s="228"/>
      <c r="FYO1" s="228"/>
      <c r="FYP1" s="228"/>
      <c r="FYQ1" s="228"/>
      <c r="FYR1" s="228"/>
      <c r="FYS1" s="228"/>
      <c r="FYT1" s="228"/>
      <c r="FYU1" s="228"/>
      <c r="FYV1" s="228"/>
      <c r="FYW1" s="228"/>
      <c r="FYX1" s="228"/>
      <c r="FYY1" s="228"/>
      <c r="FYZ1" s="228"/>
      <c r="FZA1" s="228"/>
      <c r="FZB1" s="228"/>
      <c r="FZC1" s="228"/>
      <c r="FZD1" s="228"/>
      <c r="FZE1" s="228"/>
      <c r="FZF1" s="228"/>
      <c r="FZG1" s="228"/>
      <c r="FZH1" s="228"/>
      <c r="FZI1" s="228"/>
      <c r="FZJ1" s="228"/>
      <c r="FZK1" s="228"/>
      <c r="FZL1" s="228"/>
      <c r="FZM1" s="228"/>
      <c r="FZN1" s="228"/>
      <c r="FZO1" s="228"/>
      <c r="FZP1" s="228"/>
      <c r="FZQ1" s="228"/>
      <c r="FZR1" s="228"/>
      <c r="FZS1" s="228"/>
      <c r="FZT1" s="228"/>
      <c r="FZU1" s="228"/>
      <c r="FZV1" s="228"/>
      <c r="FZW1" s="228"/>
      <c r="FZX1" s="228"/>
      <c r="FZY1" s="228"/>
      <c r="FZZ1" s="228"/>
      <c r="GAA1" s="228"/>
      <c r="GAB1" s="228"/>
      <c r="GAC1" s="228"/>
      <c r="GAD1" s="228"/>
      <c r="GAE1" s="228"/>
      <c r="GAF1" s="228"/>
      <c r="GAG1" s="228"/>
      <c r="GAH1" s="228"/>
      <c r="GAI1" s="228"/>
      <c r="GAJ1" s="228"/>
      <c r="GAK1" s="228"/>
      <c r="GAL1" s="228"/>
      <c r="GAM1" s="228"/>
      <c r="GAN1" s="228"/>
      <c r="GAO1" s="228"/>
      <c r="GAP1" s="228"/>
      <c r="GAQ1" s="228"/>
      <c r="GAR1" s="228"/>
      <c r="GAS1" s="228"/>
      <c r="GAT1" s="228"/>
      <c r="GAU1" s="228"/>
      <c r="GAV1" s="228"/>
      <c r="GAW1" s="228"/>
      <c r="GAX1" s="228"/>
      <c r="GAY1" s="228"/>
      <c r="GAZ1" s="228"/>
      <c r="GBA1" s="228"/>
      <c r="GBB1" s="228"/>
      <c r="GBC1" s="228"/>
      <c r="GBD1" s="228"/>
      <c r="GBE1" s="228"/>
      <c r="GBF1" s="228"/>
      <c r="GBG1" s="228"/>
      <c r="GBH1" s="228"/>
      <c r="GBI1" s="228"/>
      <c r="GBJ1" s="228"/>
      <c r="GBK1" s="228"/>
      <c r="GBL1" s="228"/>
      <c r="GBM1" s="228"/>
      <c r="GBN1" s="228"/>
      <c r="GBO1" s="228"/>
      <c r="GBP1" s="228"/>
      <c r="GBQ1" s="228"/>
      <c r="GBR1" s="228"/>
      <c r="GBS1" s="228"/>
      <c r="GBT1" s="228"/>
      <c r="GBU1" s="228"/>
      <c r="GBV1" s="228"/>
      <c r="GBW1" s="228"/>
      <c r="GBX1" s="228"/>
      <c r="GBY1" s="228"/>
      <c r="GBZ1" s="228"/>
      <c r="GCA1" s="228"/>
      <c r="GCB1" s="228"/>
      <c r="GCC1" s="228"/>
      <c r="GCD1" s="228"/>
      <c r="GCE1" s="228"/>
      <c r="GCF1" s="228"/>
      <c r="GCG1" s="228"/>
      <c r="GCH1" s="228"/>
      <c r="GCI1" s="228"/>
      <c r="GCJ1" s="228"/>
      <c r="GCK1" s="228"/>
      <c r="GCL1" s="228"/>
      <c r="GCM1" s="228"/>
      <c r="GCN1" s="228"/>
      <c r="GCO1" s="228"/>
      <c r="GCP1" s="228"/>
      <c r="GCQ1" s="228"/>
      <c r="GCR1" s="228"/>
      <c r="GCS1" s="228"/>
      <c r="GCT1" s="228"/>
      <c r="GCU1" s="228"/>
      <c r="GCV1" s="228"/>
      <c r="GCW1" s="228"/>
      <c r="GCX1" s="228"/>
      <c r="GCY1" s="228"/>
      <c r="GCZ1" s="228"/>
      <c r="GDA1" s="228"/>
      <c r="GDB1" s="228"/>
      <c r="GDC1" s="228"/>
      <c r="GDD1" s="228"/>
      <c r="GDE1" s="228"/>
      <c r="GDF1" s="228"/>
      <c r="GDG1" s="228"/>
      <c r="GDH1" s="228"/>
      <c r="GDI1" s="228"/>
      <c r="GDJ1" s="228"/>
      <c r="GDK1" s="228"/>
      <c r="GDL1" s="228"/>
      <c r="GDM1" s="228"/>
      <c r="GDN1" s="228"/>
      <c r="GDO1" s="228"/>
      <c r="GDP1" s="228"/>
      <c r="GDQ1" s="228"/>
      <c r="GDR1" s="228"/>
      <c r="GDS1" s="228"/>
      <c r="GDT1" s="228"/>
      <c r="GDU1" s="228"/>
      <c r="GDV1" s="228"/>
      <c r="GDW1" s="228"/>
      <c r="GDX1" s="228"/>
      <c r="GDY1" s="228"/>
      <c r="GDZ1" s="228"/>
      <c r="GEA1" s="228"/>
      <c r="GEB1" s="228"/>
      <c r="GEC1" s="228"/>
      <c r="GED1" s="228"/>
      <c r="GEE1" s="228"/>
      <c r="GEF1" s="228"/>
      <c r="GEG1" s="228"/>
      <c r="GEH1" s="228"/>
      <c r="GEI1" s="228"/>
      <c r="GEJ1" s="228"/>
      <c r="GEK1" s="228"/>
      <c r="GEL1" s="228"/>
      <c r="GEM1" s="228"/>
      <c r="GEN1" s="228"/>
      <c r="GEO1" s="228"/>
      <c r="GEP1" s="228"/>
      <c r="GEQ1" s="228"/>
      <c r="GER1" s="228"/>
      <c r="GES1" s="228"/>
      <c r="GET1" s="228"/>
      <c r="GEU1" s="228"/>
      <c r="GEV1" s="228"/>
      <c r="GEW1" s="228"/>
      <c r="GEX1" s="228"/>
      <c r="GEY1" s="228"/>
      <c r="GEZ1" s="228"/>
      <c r="GFA1" s="228"/>
      <c r="GFB1" s="228"/>
      <c r="GFC1" s="228"/>
      <c r="GFD1" s="228"/>
      <c r="GFE1" s="228"/>
      <c r="GFF1" s="228"/>
      <c r="GFG1" s="228"/>
      <c r="GFH1" s="228"/>
      <c r="GFI1" s="228"/>
      <c r="GFJ1" s="228"/>
      <c r="GFK1" s="228"/>
      <c r="GFL1" s="228"/>
      <c r="GFM1" s="228"/>
      <c r="GFN1" s="228"/>
      <c r="GFO1" s="228"/>
      <c r="GFP1" s="228"/>
      <c r="GFQ1" s="228"/>
      <c r="GFR1" s="228"/>
      <c r="GFS1" s="228"/>
      <c r="GFT1" s="228"/>
      <c r="GFU1" s="228"/>
      <c r="GFV1" s="228"/>
      <c r="GFW1" s="228"/>
      <c r="GFX1" s="228"/>
      <c r="GFY1" s="228"/>
      <c r="GFZ1" s="228"/>
      <c r="GGA1" s="228"/>
      <c r="GGB1" s="228"/>
      <c r="GGC1" s="228"/>
      <c r="GGD1" s="228"/>
      <c r="GGE1" s="228"/>
      <c r="GGF1" s="228"/>
      <c r="GGG1" s="228"/>
      <c r="GGH1" s="228"/>
      <c r="GGI1" s="228"/>
      <c r="GGJ1" s="228"/>
      <c r="GGK1" s="228"/>
      <c r="GGL1" s="228"/>
      <c r="GGM1" s="228"/>
      <c r="GGN1" s="228"/>
      <c r="GGO1" s="228"/>
      <c r="GGP1" s="228"/>
      <c r="GGQ1" s="228"/>
      <c r="GGR1" s="228"/>
      <c r="GGS1" s="228"/>
      <c r="GGT1" s="228"/>
      <c r="GGU1" s="228"/>
      <c r="GGV1" s="228"/>
      <c r="GGW1" s="228"/>
      <c r="GGX1" s="228"/>
      <c r="GGY1" s="228"/>
      <c r="GGZ1" s="228"/>
      <c r="GHA1" s="228"/>
      <c r="GHB1" s="228"/>
      <c r="GHC1" s="228"/>
      <c r="GHD1" s="228"/>
      <c r="GHE1" s="228"/>
      <c r="GHF1" s="228"/>
      <c r="GHG1" s="228"/>
      <c r="GHH1" s="228"/>
      <c r="GHI1" s="228"/>
      <c r="GHJ1" s="228"/>
      <c r="GHK1" s="228"/>
      <c r="GHL1" s="228"/>
      <c r="GHM1" s="228"/>
      <c r="GHN1" s="228"/>
      <c r="GHO1" s="228"/>
      <c r="GHP1" s="228"/>
      <c r="GHQ1" s="228"/>
      <c r="GHR1" s="228"/>
      <c r="GHS1" s="228"/>
      <c r="GHT1" s="228"/>
      <c r="GHU1" s="228"/>
      <c r="GHV1" s="228"/>
      <c r="GHW1" s="228"/>
      <c r="GHX1" s="228"/>
      <c r="GHY1" s="228"/>
      <c r="GHZ1" s="228"/>
      <c r="GIA1" s="228"/>
      <c r="GIB1" s="228"/>
      <c r="GIC1" s="228"/>
      <c r="GID1" s="228"/>
      <c r="GIE1" s="228"/>
      <c r="GIF1" s="228"/>
      <c r="GIG1" s="228"/>
      <c r="GIH1" s="228"/>
      <c r="GII1" s="228"/>
      <c r="GIJ1" s="228"/>
      <c r="GIK1" s="228"/>
      <c r="GIL1" s="228"/>
      <c r="GIM1" s="228"/>
      <c r="GIN1" s="228"/>
      <c r="GIO1" s="228"/>
      <c r="GIP1" s="228"/>
      <c r="GIQ1" s="228"/>
      <c r="GIR1" s="228"/>
      <c r="GIS1" s="228"/>
      <c r="GIT1" s="228"/>
      <c r="GIU1" s="228"/>
      <c r="GIV1" s="228"/>
      <c r="GIW1" s="228"/>
      <c r="GIX1" s="228"/>
      <c r="GIY1" s="228"/>
      <c r="GIZ1" s="228"/>
      <c r="GJA1" s="228"/>
      <c r="GJB1" s="228"/>
      <c r="GJC1" s="228"/>
      <c r="GJD1" s="228"/>
      <c r="GJE1" s="228"/>
      <c r="GJF1" s="228"/>
      <c r="GJG1" s="228"/>
      <c r="GJH1" s="228"/>
      <c r="GJI1" s="228"/>
      <c r="GJJ1" s="228"/>
      <c r="GJK1" s="228"/>
      <c r="GJL1" s="228"/>
      <c r="GJM1" s="228"/>
      <c r="GJN1" s="228"/>
      <c r="GJO1" s="228"/>
      <c r="GJP1" s="228"/>
      <c r="GJQ1" s="228"/>
      <c r="GJR1" s="228"/>
      <c r="GJS1" s="228"/>
      <c r="GJT1" s="228"/>
      <c r="GJU1" s="228"/>
      <c r="GJV1" s="228"/>
      <c r="GJW1" s="228"/>
      <c r="GJX1" s="228"/>
      <c r="GJY1" s="228"/>
      <c r="GJZ1" s="228"/>
      <c r="GKA1" s="228"/>
      <c r="GKB1" s="228"/>
      <c r="GKC1" s="228"/>
      <c r="GKD1" s="228"/>
      <c r="GKE1" s="228"/>
      <c r="GKF1" s="228"/>
      <c r="GKG1" s="228"/>
      <c r="GKH1" s="228"/>
      <c r="GKI1" s="228"/>
      <c r="GKJ1" s="228"/>
      <c r="GKK1" s="228"/>
      <c r="GKL1" s="228"/>
      <c r="GKM1" s="228"/>
      <c r="GKN1" s="228"/>
      <c r="GKO1" s="228"/>
      <c r="GKP1" s="228"/>
      <c r="GKQ1" s="228"/>
      <c r="GKR1" s="228"/>
      <c r="GKS1" s="228"/>
      <c r="GKT1" s="228"/>
      <c r="GKU1" s="228"/>
      <c r="GKV1" s="228"/>
      <c r="GKW1" s="228"/>
      <c r="GKX1" s="228"/>
      <c r="GKY1" s="228"/>
      <c r="GKZ1" s="228"/>
      <c r="GLA1" s="228"/>
      <c r="GLB1" s="228"/>
      <c r="GLC1" s="228"/>
      <c r="GLD1" s="228"/>
      <c r="GLE1" s="228"/>
      <c r="GLF1" s="228"/>
      <c r="GLG1" s="228"/>
      <c r="GLH1" s="228"/>
      <c r="GLI1" s="228"/>
      <c r="GLJ1" s="228"/>
      <c r="GLK1" s="228"/>
      <c r="GLL1" s="228"/>
      <c r="GLM1" s="228"/>
      <c r="GLN1" s="228"/>
      <c r="GLO1" s="228"/>
      <c r="GLP1" s="228"/>
      <c r="GLQ1" s="228"/>
      <c r="GLR1" s="228"/>
      <c r="GLS1" s="228"/>
      <c r="GLT1" s="228"/>
      <c r="GLU1" s="228"/>
      <c r="GLV1" s="228"/>
      <c r="GLW1" s="228"/>
      <c r="GLX1" s="228"/>
      <c r="GLY1" s="228"/>
      <c r="GLZ1" s="228"/>
      <c r="GMA1" s="228"/>
      <c r="GMB1" s="228"/>
      <c r="GMC1" s="228"/>
      <c r="GMD1" s="228"/>
      <c r="GME1" s="228"/>
      <c r="GMF1" s="228"/>
      <c r="GMG1" s="228"/>
      <c r="GMH1" s="228"/>
      <c r="GMI1" s="228"/>
      <c r="GMJ1" s="228"/>
      <c r="GMK1" s="228"/>
      <c r="GML1" s="228"/>
      <c r="GMM1" s="228"/>
      <c r="GMN1" s="228"/>
      <c r="GMO1" s="228"/>
      <c r="GMP1" s="228"/>
      <c r="GMQ1" s="228"/>
      <c r="GMR1" s="228"/>
      <c r="GMS1" s="228"/>
      <c r="GMT1" s="228"/>
      <c r="GMU1" s="228"/>
      <c r="GMV1" s="228"/>
      <c r="GMW1" s="228"/>
      <c r="GMX1" s="228"/>
      <c r="GMY1" s="228"/>
      <c r="GMZ1" s="228"/>
      <c r="GNA1" s="228"/>
      <c r="GNB1" s="228"/>
      <c r="GNC1" s="228"/>
      <c r="GND1" s="228"/>
      <c r="GNE1" s="228"/>
      <c r="GNF1" s="228"/>
      <c r="GNG1" s="228"/>
      <c r="GNH1" s="228"/>
      <c r="GNI1" s="228"/>
      <c r="GNJ1" s="228"/>
      <c r="GNK1" s="228"/>
      <c r="GNL1" s="228"/>
      <c r="GNM1" s="228"/>
      <c r="GNN1" s="228"/>
      <c r="GNO1" s="228"/>
      <c r="GNP1" s="228"/>
      <c r="GNQ1" s="228"/>
      <c r="GNR1" s="228"/>
      <c r="GNS1" s="228"/>
      <c r="GNT1" s="228"/>
      <c r="GNU1" s="228"/>
      <c r="GNV1" s="228"/>
      <c r="GNW1" s="228"/>
      <c r="GNX1" s="228"/>
      <c r="GNY1" s="228"/>
      <c r="GNZ1" s="228"/>
      <c r="GOA1" s="228"/>
      <c r="GOB1" s="228"/>
      <c r="GOC1" s="228"/>
      <c r="GOD1" s="228"/>
      <c r="GOE1" s="228"/>
      <c r="GOF1" s="228"/>
      <c r="GOG1" s="228"/>
      <c r="GOH1" s="228"/>
      <c r="GOI1" s="228"/>
      <c r="GOJ1" s="228"/>
      <c r="GOK1" s="228"/>
      <c r="GOL1" s="228"/>
      <c r="GOM1" s="228"/>
      <c r="GON1" s="228"/>
      <c r="GOO1" s="228"/>
      <c r="GOP1" s="228"/>
      <c r="GOQ1" s="228"/>
      <c r="GOR1" s="228"/>
      <c r="GOS1" s="228"/>
      <c r="GOT1" s="228"/>
      <c r="GOU1" s="228"/>
      <c r="GOV1" s="228"/>
      <c r="GOW1" s="228"/>
      <c r="GOX1" s="228"/>
      <c r="GOY1" s="228"/>
      <c r="GOZ1" s="228"/>
      <c r="GPA1" s="228"/>
      <c r="GPB1" s="228"/>
      <c r="GPC1" s="228"/>
      <c r="GPD1" s="228"/>
      <c r="GPE1" s="228"/>
      <c r="GPF1" s="228"/>
      <c r="GPG1" s="228"/>
      <c r="GPH1" s="228"/>
      <c r="GPI1" s="228"/>
      <c r="GPJ1" s="228"/>
      <c r="GPK1" s="228"/>
      <c r="GPL1" s="228"/>
      <c r="GPM1" s="228"/>
      <c r="GPN1" s="228"/>
      <c r="GPO1" s="228"/>
      <c r="GPP1" s="228"/>
      <c r="GPQ1" s="228"/>
      <c r="GPR1" s="228"/>
      <c r="GPS1" s="228"/>
      <c r="GPT1" s="228"/>
      <c r="GPU1" s="228"/>
      <c r="GPV1" s="228"/>
      <c r="GPW1" s="228"/>
      <c r="GPX1" s="228"/>
      <c r="GPY1" s="228"/>
      <c r="GPZ1" s="228"/>
      <c r="GQA1" s="228"/>
      <c r="GQB1" s="228"/>
      <c r="GQC1" s="228"/>
      <c r="GQD1" s="228"/>
      <c r="GQE1" s="228"/>
      <c r="GQF1" s="228"/>
      <c r="GQG1" s="228"/>
      <c r="GQH1" s="228"/>
      <c r="GQI1" s="228"/>
      <c r="GQJ1" s="228"/>
      <c r="GQK1" s="228"/>
      <c r="GQL1" s="228"/>
      <c r="GQM1" s="228"/>
      <c r="GQN1" s="228"/>
      <c r="GQO1" s="228"/>
      <c r="GQP1" s="228"/>
      <c r="GQQ1" s="228"/>
      <c r="GQR1" s="228"/>
      <c r="GQS1" s="228"/>
      <c r="GQT1" s="228"/>
      <c r="GQU1" s="228"/>
      <c r="GQV1" s="228"/>
      <c r="GQW1" s="228"/>
      <c r="GQX1" s="228"/>
      <c r="GQY1" s="228"/>
      <c r="GQZ1" s="228"/>
      <c r="GRA1" s="228"/>
      <c r="GRB1" s="228"/>
      <c r="GRC1" s="228"/>
      <c r="GRD1" s="228"/>
      <c r="GRE1" s="228"/>
      <c r="GRF1" s="228"/>
      <c r="GRG1" s="228"/>
      <c r="GRH1" s="228"/>
      <c r="GRI1" s="228"/>
      <c r="GRJ1" s="228"/>
      <c r="GRK1" s="228"/>
      <c r="GRL1" s="228"/>
      <c r="GRM1" s="228"/>
      <c r="GRN1" s="228"/>
      <c r="GRO1" s="228"/>
      <c r="GRP1" s="228"/>
      <c r="GRQ1" s="228"/>
      <c r="GRR1" s="228"/>
      <c r="GRS1" s="228"/>
      <c r="GRT1" s="228"/>
      <c r="GRU1" s="228"/>
      <c r="GRV1" s="228"/>
      <c r="GRW1" s="228"/>
      <c r="GRX1" s="228"/>
      <c r="GRY1" s="228"/>
      <c r="GRZ1" s="228"/>
      <c r="GSA1" s="228"/>
      <c r="GSB1" s="228"/>
      <c r="GSC1" s="228"/>
      <c r="GSD1" s="228"/>
      <c r="GSE1" s="228"/>
      <c r="GSF1" s="228"/>
      <c r="GSG1" s="228"/>
      <c r="GSH1" s="228"/>
      <c r="GSI1" s="228"/>
      <c r="GSJ1" s="228"/>
      <c r="GSK1" s="228"/>
      <c r="GSL1" s="228"/>
      <c r="GSM1" s="228"/>
      <c r="GSN1" s="228"/>
      <c r="GSO1" s="228"/>
      <c r="GSP1" s="228"/>
      <c r="GSQ1" s="228"/>
      <c r="GSR1" s="228"/>
      <c r="GSS1" s="228"/>
      <c r="GST1" s="228"/>
      <c r="GSU1" s="228"/>
      <c r="GSV1" s="228"/>
      <c r="GSW1" s="228"/>
      <c r="GSX1" s="228"/>
      <c r="GSY1" s="228"/>
      <c r="GSZ1" s="228"/>
      <c r="GTA1" s="228"/>
      <c r="GTB1" s="228"/>
      <c r="GTC1" s="228"/>
      <c r="GTD1" s="228"/>
      <c r="GTE1" s="228"/>
      <c r="GTF1" s="228"/>
      <c r="GTG1" s="228"/>
      <c r="GTH1" s="228"/>
      <c r="GTI1" s="228"/>
      <c r="GTJ1" s="228"/>
      <c r="GTK1" s="228"/>
      <c r="GTL1" s="228"/>
      <c r="GTM1" s="228"/>
      <c r="GTN1" s="228"/>
      <c r="GTO1" s="228"/>
      <c r="GTP1" s="228"/>
      <c r="GTQ1" s="228"/>
      <c r="GTR1" s="228"/>
      <c r="GTS1" s="228"/>
      <c r="GTT1" s="228"/>
      <c r="GTU1" s="228"/>
      <c r="GTV1" s="228"/>
      <c r="GTW1" s="228"/>
      <c r="GTX1" s="228"/>
      <c r="GTY1" s="228"/>
      <c r="GTZ1" s="228"/>
      <c r="GUA1" s="228"/>
      <c r="GUB1" s="228"/>
      <c r="GUC1" s="228"/>
      <c r="GUD1" s="228"/>
      <c r="GUE1" s="228"/>
      <c r="GUF1" s="228"/>
      <c r="GUG1" s="228"/>
      <c r="GUH1" s="228"/>
      <c r="GUI1" s="228"/>
      <c r="GUJ1" s="228"/>
      <c r="GUK1" s="228"/>
      <c r="GUL1" s="228"/>
      <c r="GUM1" s="228"/>
      <c r="GUN1" s="228"/>
      <c r="GUO1" s="228"/>
      <c r="GUP1" s="228"/>
      <c r="GUQ1" s="228"/>
      <c r="GUR1" s="228"/>
      <c r="GUS1" s="228"/>
      <c r="GUT1" s="228"/>
      <c r="GUU1" s="228"/>
      <c r="GUV1" s="228"/>
      <c r="GUW1" s="228"/>
      <c r="GUX1" s="228"/>
      <c r="GUY1" s="228"/>
      <c r="GUZ1" s="228"/>
      <c r="GVA1" s="228"/>
      <c r="GVB1" s="228"/>
      <c r="GVC1" s="228"/>
      <c r="GVD1" s="228"/>
      <c r="GVE1" s="228"/>
      <c r="GVF1" s="228"/>
      <c r="GVG1" s="228"/>
      <c r="GVH1" s="228"/>
      <c r="GVI1" s="228"/>
      <c r="GVJ1" s="228"/>
      <c r="GVK1" s="228"/>
      <c r="GVL1" s="228"/>
      <c r="GVM1" s="228"/>
      <c r="GVN1" s="228"/>
      <c r="GVO1" s="228"/>
      <c r="GVP1" s="228"/>
      <c r="GVQ1" s="228"/>
      <c r="GVR1" s="228"/>
      <c r="GVS1" s="228"/>
      <c r="GVT1" s="228"/>
      <c r="GVU1" s="228"/>
      <c r="GVV1" s="228"/>
      <c r="GVW1" s="228"/>
      <c r="GVX1" s="228"/>
      <c r="GVY1" s="228"/>
      <c r="GVZ1" s="228"/>
      <c r="GWA1" s="228"/>
      <c r="GWB1" s="228"/>
      <c r="GWC1" s="228"/>
      <c r="GWD1" s="228"/>
      <c r="GWE1" s="228"/>
      <c r="GWF1" s="228"/>
      <c r="GWG1" s="228"/>
      <c r="GWH1" s="228"/>
      <c r="GWI1" s="228"/>
      <c r="GWJ1" s="228"/>
      <c r="GWK1" s="228"/>
      <c r="GWL1" s="228"/>
      <c r="GWM1" s="228"/>
      <c r="GWN1" s="228"/>
      <c r="GWO1" s="228"/>
      <c r="GWP1" s="228"/>
      <c r="GWQ1" s="228"/>
      <c r="GWR1" s="228"/>
      <c r="GWS1" s="228"/>
      <c r="GWT1" s="228"/>
      <c r="GWU1" s="228"/>
      <c r="GWV1" s="228"/>
      <c r="GWW1" s="228"/>
      <c r="GWX1" s="228"/>
      <c r="GWY1" s="228"/>
      <c r="GWZ1" s="228"/>
      <c r="GXA1" s="228"/>
      <c r="GXB1" s="228"/>
      <c r="GXC1" s="228"/>
      <c r="GXD1" s="228"/>
      <c r="GXE1" s="228"/>
      <c r="GXF1" s="228"/>
      <c r="GXG1" s="228"/>
      <c r="GXH1" s="228"/>
      <c r="GXI1" s="228"/>
      <c r="GXJ1" s="228"/>
      <c r="GXK1" s="228"/>
      <c r="GXL1" s="228"/>
      <c r="GXM1" s="228"/>
      <c r="GXN1" s="228"/>
      <c r="GXO1" s="228"/>
      <c r="GXP1" s="228"/>
      <c r="GXQ1" s="228"/>
      <c r="GXR1" s="228"/>
      <c r="GXS1" s="228"/>
      <c r="GXT1" s="228"/>
      <c r="GXU1" s="228"/>
      <c r="GXV1" s="228"/>
      <c r="GXW1" s="228"/>
      <c r="GXX1" s="228"/>
      <c r="GXY1" s="228"/>
      <c r="GXZ1" s="228"/>
      <c r="GYA1" s="228"/>
      <c r="GYB1" s="228"/>
      <c r="GYC1" s="228"/>
      <c r="GYD1" s="228"/>
      <c r="GYE1" s="228"/>
      <c r="GYF1" s="228"/>
      <c r="GYG1" s="228"/>
      <c r="GYH1" s="228"/>
      <c r="GYI1" s="228"/>
      <c r="GYJ1" s="228"/>
      <c r="GYK1" s="228"/>
      <c r="GYL1" s="228"/>
      <c r="GYM1" s="228"/>
      <c r="GYN1" s="228"/>
      <c r="GYO1" s="228"/>
      <c r="GYP1" s="228"/>
      <c r="GYQ1" s="228"/>
      <c r="GYR1" s="228"/>
      <c r="GYS1" s="228"/>
      <c r="GYT1" s="228"/>
      <c r="GYU1" s="228"/>
      <c r="GYV1" s="228"/>
      <c r="GYW1" s="228"/>
      <c r="GYX1" s="228"/>
      <c r="GYY1" s="228"/>
      <c r="GYZ1" s="228"/>
      <c r="GZA1" s="228"/>
      <c r="GZB1" s="228"/>
      <c r="GZC1" s="228"/>
      <c r="GZD1" s="228"/>
      <c r="GZE1" s="228"/>
      <c r="GZF1" s="228"/>
      <c r="GZG1" s="228"/>
      <c r="GZH1" s="228"/>
      <c r="GZI1" s="228"/>
      <c r="GZJ1" s="228"/>
      <c r="GZK1" s="228"/>
      <c r="GZL1" s="228"/>
      <c r="GZM1" s="228"/>
      <c r="GZN1" s="228"/>
      <c r="GZO1" s="228"/>
      <c r="GZP1" s="228"/>
      <c r="GZQ1" s="228"/>
      <c r="GZR1" s="228"/>
      <c r="GZS1" s="228"/>
      <c r="GZT1" s="228"/>
      <c r="GZU1" s="228"/>
      <c r="GZV1" s="228"/>
      <c r="GZW1" s="228"/>
      <c r="GZX1" s="228"/>
      <c r="GZY1" s="228"/>
      <c r="GZZ1" s="228"/>
      <c r="HAA1" s="228"/>
      <c r="HAB1" s="228"/>
      <c r="HAC1" s="228"/>
      <c r="HAD1" s="228"/>
      <c r="HAE1" s="228"/>
      <c r="HAF1" s="228"/>
      <c r="HAG1" s="228"/>
      <c r="HAH1" s="228"/>
      <c r="HAI1" s="228"/>
      <c r="HAJ1" s="228"/>
      <c r="HAK1" s="228"/>
      <c r="HAL1" s="228"/>
      <c r="HAM1" s="228"/>
      <c r="HAN1" s="228"/>
      <c r="HAO1" s="228"/>
      <c r="HAP1" s="228"/>
      <c r="HAQ1" s="228"/>
      <c r="HAR1" s="228"/>
      <c r="HAS1" s="228"/>
      <c r="HAT1" s="228"/>
      <c r="HAU1" s="228"/>
      <c r="HAV1" s="228"/>
      <c r="HAW1" s="228"/>
      <c r="HAX1" s="228"/>
      <c r="HAY1" s="228"/>
      <c r="HAZ1" s="228"/>
      <c r="HBA1" s="228"/>
      <c r="HBB1" s="228"/>
      <c r="HBC1" s="228"/>
      <c r="HBD1" s="228"/>
      <c r="HBE1" s="228"/>
      <c r="HBF1" s="228"/>
      <c r="HBG1" s="228"/>
      <c r="HBH1" s="228"/>
      <c r="HBI1" s="228"/>
      <c r="HBJ1" s="228"/>
      <c r="HBK1" s="228"/>
      <c r="HBL1" s="228"/>
      <c r="HBM1" s="228"/>
      <c r="HBN1" s="228"/>
      <c r="HBO1" s="228"/>
      <c r="HBP1" s="228"/>
      <c r="HBQ1" s="228"/>
      <c r="HBR1" s="228"/>
      <c r="HBS1" s="228"/>
      <c r="HBT1" s="228"/>
      <c r="HBU1" s="228"/>
      <c r="HBV1" s="228"/>
      <c r="HBW1" s="228"/>
      <c r="HBX1" s="228"/>
      <c r="HBY1" s="228"/>
      <c r="HBZ1" s="228"/>
      <c r="HCA1" s="228"/>
      <c r="HCB1" s="228"/>
      <c r="HCC1" s="228"/>
      <c r="HCD1" s="228"/>
      <c r="HCE1" s="228"/>
      <c r="HCF1" s="228"/>
      <c r="HCG1" s="228"/>
      <c r="HCH1" s="228"/>
      <c r="HCI1" s="228"/>
      <c r="HCJ1" s="228"/>
      <c r="HCK1" s="228"/>
      <c r="HCL1" s="228"/>
      <c r="HCM1" s="228"/>
      <c r="HCN1" s="228"/>
      <c r="HCO1" s="228"/>
      <c r="HCP1" s="228"/>
      <c r="HCQ1" s="228"/>
      <c r="HCR1" s="228"/>
      <c r="HCS1" s="228"/>
      <c r="HCT1" s="228"/>
      <c r="HCU1" s="228"/>
      <c r="HCV1" s="228"/>
      <c r="HCW1" s="228"/>
      <c r="HCX1" s="228"/>
      <c r="HCY1" s="228"/>
      <c r="HCZ1" s="228"/>
      <c r="HDA1" s="228"/>
      <c r="HDB1" s="228"/>
      <c r="HDC1" s="228"/>
      <c r="HDD1" s="228"/>
      <c r="HDE1" s="228"/>
      <c r="HDF1" s="228"/>
      <c r="HDG1" s="228"/>
      <c r="HDH1" s="228"/>
      <c r="HDI1" s="228"/>
      <c r="HDJ1" s="228"/>
      <c r="HDK1" s="228"/>
      <c r="HDL1" s="228"/>
      <c r="HDM1" s="228"/>
      <c r="HDN1" s="228"/>
      <c r="HDO1" s="228"/>
      <c r="HDP1" s="228"/>
      <c r="HDQ1" s="228"/>
      <c r="HDR1" s="228"/>
      <c r="HDS1" s="228"/>
      <c r="HDT1" s="228"/>
      <c r="HDU1" s="228"/>
      <c r="HDV1" s="228"/>
      <c r="HDW1" s="228"/>
      <c r="HDX1" s="228"/>
      <c r="HDY1" s="228"/>
      <c r="HDZ1" s="228"/>
      <c r="HEA1" s="228"/>
      <c r="HEB1" s="228"/>
      <c r="HEC1" s="228"/>
      <c r="HED1" s="228"/>
      <c r="HEE1" s="228"/>
      <c r="HEF1" s="228"/>
      <c r="HEG1" s="228"/>
      <c r="HEH1" s="228"/>
      <c r="HEI1" s="228"/>
      <c r="HEJ1" s="228"/>
      <c r="HEK1" s="228"/>
      <c r="HEL1" s="228"/>
      <c r="HEM1" s="228"/>
      <c r="HEN1" s="228"/>
      <c r="HEO1" s="228"/>
      <c r="HEP1" s="228"/>
      <c r="HEQ1" s="228"/>
      <c r="HER1" s="228"/>
      <c r="HES1" s="228"/>
      <c r="HET1" s="228"/>
      <c r="HEU1" s="228"/>
      <c r="HEV1" s="228"/>
      <c r="HEW1" s="228"/>
      <c r="HEX1" s="228"/>
      <c r="HEY1" s="228"/>
      <c r="HEZ1" s="228"/>
      <c r="HFA1" s="228"/>
      <c r="HFB1" s="228"/>
      <c r="HFC1" s="228"/>
      <c r="HFD1" s="228"/>
      <c r="HFE1" s="228"/>
      <c r="HFF1" s="228"/>
      <c r="HFG1" s="228"/>
      <c r="HFH1" s="228"/>
      <c r="HFI1" s="228"/>
      <c r="HFJ1" s="228"/>
      <c r="HFK1" s="228"/>
      <c r="HFL1" s="228"/>
      <c r="HFM1" s="228"/>
      <c r="HFN1" s="228"/>
      <c r="HFO1" s="228"/>
      <c r="HFP1" s="228"/>
      <c r="HFQ1" s="228"/>
      <c r="HFR1" s="228"/>
      <c r="HFS1" s="228"/>
      <c r="HFT1" s="228"/>
      <c r="HFU1" s="228"/>
      <c r="HFV1" s="228"/>
      <c r="HFW1" s="228"/>
      <c r="HFX1" s="228"/>
      <c r="HFY1" s="228"/>
      <c r="HFZ1" s="228"/>
      <c r="HGA1" s="228"/>
      <c r="HGB1" s="228"/>
      <c r="HGC1" s="228"/>
      <c r="HGD1" s="228"/>
      <c r="HGE1" s="228"/>
      <c r="HGF1" s="228"/>
      <c r="HGG1" s="228"/>
      <c r="HGH1" s="228"/>
      <c r="HGI1" s="228"/>
      <c r="HGJ1" s="228"/>
      <c r="HGK1" s="228"/>
      <c r="HGL1" s="228"/>
      <c r="HGM1" s="228"/>
      <c r="HGN1" s="228"/>
      <c r="HGO1" s="228"/>
      <c r="HGP1" s="228"/>
      <c r="HGQ1" s="228"/>
      <c r="HGR1" s="228"/>
      <c r="HGS1" s="228"/>
      <c r="HGT1" s="228"/>
      <c r="HGU1" s="228"/>
      <c r="HGV1" s="228"/>
      <c r="HGW1" s="228"/>
      <c r="HGX1" s="228"/>
      <c r="HGY1" s="228"/>
      <c r="HGZ1" s="228"/>
      <c r="HHA1" s="228"/>
      <c r="HHB1" s="228"/>
      <c r="HHC1" s="228"/>
      <c r="HHD1" s="228"/>
      <c r="HHE1" s="228"/>
      <c r="HHF1" s="228"/>
      <c r="HHG1" s="228"/>
      <c r="HHH1" s="228"/>
      <c r="HHI1" s="228"/>
      <c r="HHJ1" s="228"/>
      <c r="HHK1" s="228"/>
      <c r="HHL1" s="228"/>
      <c r="HHM1" s="228"/>
      <c r="HHN1" s="228"/>
      <c r="HHO1" s="228"/>
      <c r="HHP1" s="228"/>
      <c r="HHQ1" s="228"/>
      <c r="HHR1" s="228"/>
      <c r="HHS1" s="228"/>
      <c r="HHT1" s="228"/>
      <c r="HHU1" s="228"/>
      <c r="HHV1" s="228"/>
      <c r="HHW1" s="228"/>
      <c r="HHX1" s="228"/>
      <c r="HHY1" s="228"/>
      <c r="HHZ1" s="228"/>
      <c r="HIA1" s="228"/>
      <c r="HIB1" s="228"/>
      <c r="HIC1" s="228"/>
      <c r="HID1" s="228"/>
      <c r="HIE1" s="228"/>
      <c r="HIF1" s="228"/>
      <c r="HIG1" s="228"/>
      <c r="HIH1" s="228"/>
      <c r="HII1" s="228"/>
      <c r="HIJ1" s="228"/>
      <c r="HIK1" s="228"/>
      <c r="HIL1" s="228"/>
      <c r="HIM1" s="228"/>
      <c r="HIN1" s="228"/>
      <c r="HIO1" s="228"/>
      <c r="HIP1" s="228"/>
      <c r="HIQ1" s="228"/>
      <c r="HIR1" s="228"/>
      <c r="HIS1" s="228"/>
      <c r="HIT1" s="228"/>
      <c r="HIU1" s="228"/>
      <c r="HIV1" s="228"/>
      <c r="HIW1" s="228"/>
      <c r="HIX1" s="228"/>
      <c r="HIY1" s="228"/>
      <c r="HIZ1" s="228"/>
      <c r="HJA1" s="228"/>
      <c r="HJB1" s="228"/>
      <c r="HJC1" s="228"/>
      <c r="HJD1" s="228"/>
      <c r="HJE1" s="228"/>
      <c r="HJF1" s="228"/>
      <c r="HJG1" s="228"/>
      <c r="HJH1" s="228"/>
      <c r="HJI1" s="228"/>
      <c r="HJJ1" s="228"/>
      <c r="HJK1" s="228"/>
      <c r="HJL1" s="228"/>
      <c r="HJM1" s="228"/>
      <c r="HJN1" s="228"/>
      <c r="HJO1" s="228"/>
      <c r="HJP1" s="228"/>
      <c r="HJQ1" s="228"/>
      <c r="HJR1" s="228"/>
      <c r="HJS1" s="228"/>
      <c r="HJT1" s="228"/>
      <c r="HJU1" s="228"/>
      <c r="HJV1" s="228"/>
      <c r="HJW1" s="228"/>
      <c r="HJX1" s="228"/>
      <c r="HJY1" s="228"/>
      <c r="HJZ1" s="228"/>
      <c r="HKA1" s="228"/>
      <c r="HKB1" s="228"/>
      <c r="HKC1" s="228"/>
      <c r="HKD1" s="228"/>
      <c r="HKE1" s="228"/>
      <c r="HKF1" s="228"/>
      <c r="HKG1" s="228"/>
      <c r="HKH1" s="228"/>
      <c r="HKI1" s="228"/>
      <c r="HKJ1" s="228"/>
      <c r="HKK1" s="228"/>
      <c r="HKL1" s="228"/>
      <c r="HKM1" s="228"/>
      <c r="HKN1" s="228"/>
      <c r="HKO1" s="228"/>
      <c r="HKP1" s="228"/>
      <c r="HKQ1" s="228"/>
      <c r="HKR1" s="228"/>
      <c r="HKS1" s="228"/>
      <c r="HKT1" s="228"/>
      <c r="HKU1" s="228"/>
      <c r="HKV1" s="228"/>
      <c r="HKW1" s="228"/>
      <c r="HKX1" s="228"/>
      <c r="HKY1" s="228"/>
      <c r="HKZ1" s="228"/>
      <c r="HLA1" s="228"/>
      <c r="HLB1" s="228"/>
      <c r="HLC1" s="228"/>
      <c r="HLD1" s="228"/>
      <c r="HLE1" s="228"/>
      <c r="HLF1" s="228"/>
      <c r="HLG1" s="228"/>
      <c r="HLH1" s="228"/>
      <c r="HLI1" s="228"/>
      <c r="HLJ1" s="228"/>
      <c r="HLK1" s="228"/>
      <c r="HLL1" s="228"/>
      <c r="HLM1" s="228"/>
      <c r="HLN1" s="228"/>
      <c r="HLO1" s="228"/>
      <c r="HLP1" s="228"/>
      <c r="HLQ1" s="228"/>
      <c r="HLR1" s="228"/>
      <c r="HLS1" s="228"/>
      <c r="HLT1" s="228"/>
      <c r="HLU1" s="228"/>
      <c r="HLV1" s="228"/>
      <c r="HLW1" s="228"/>
      <c r="HLX1" s="228"/>
      <c r="HLY1" s="228"/>
      <c r="HLZ1" s="228"/>
      <c r="HMA1" s="228"/>
      <c r="HMB1" s="228"/>
      <c r="HMC1" s="228"/>
      <c r="HMD1" s="228"/>
      <c r="HME1" s="228"/>
      <c r="HMF1" s="228"/>
      <c r="HMG1" s="228"/>
      <c r="HMH1" s="228"/>
      <c r="HMI1" s="228"/>
      <c r="HMJ1" s="228"/>
      <c r="HMK1" s="228"/>
      <c r="HML1" s="228"/>
      <c r="HMM1" s="228"/>
      <c r="HMN1" s="228"/>
      <c r="HMO1" s="228"/>
      <c r="HMP1" s="228"/>
      <c r="HMQ1" s="228"/>
      <c r="HMR1" s="228"/>
      <c r="HMS1" s="228"/>
      <c r="HMT1" s="228"/>
      <c r="HMU1" s="228"/>
      <c r="HMV1" s="228"/>
      <c r="HMW1" s="228"/>
      <c r="HMX1" s="228"/>
      <c r="HMY1" s="228"/>
      <c r="HMZ1" s="228"/>
      <c r="HNA1" s="228"/>
      <c r="HNB1" s="228"/>
      <c r="HNC1" s="228"/>
      <c r="HND1" s="228"/>
      <c r="HNE1" s="228"/>
      <c r="HNF1" s="228"/>
      <c r="HNG1" s="228"/>
      <c r="HNH1" s="228"/>
      <c r="HNI1" s="228"/>
      <c r="HNJ1" s="228"/>
      <c r="HNK1" s="228"/>
      <c r="HNL1" s="228"/>
      <c r="HNM1" s="228"/>
      <c r="HNN1" s="228"/>
      <c r="HNO1" s="228"/>
      <c r="HNP1" s="228"/>
      <c r="HNQ1" s="228"/>
      <c r="HNR1" s="228"/>
      <c r="HNS1" s="228"/>
      <c r="HNT1" s="228"/>
      <c r="HNU1" s="228"/>
      <c r="HNV1" s="228"/>
      <c r="HNW1" s="228"/>
      <c r="HNX1" s="228"/>
      <c r="HNY1" s="228"/>
      <c r="HNZ1" s="228"/>
      <c r="HOA1" s="228"/>
      <c r="HOB1" s="228"/>
      <c r="HOC1" s="228"/>
      <c r="HOD1" s="228"/>
      <c r="HOE1" s="228"/>
      <c r="HOF1" s="228"/>
      <c r="HOG1" s="228"/>
      <c r="HOH1" s="228"/>
      <c r="HOI1" s="228"/>
      <c r="HOJ1" s="228"/>
      <c r="HOK1" s="228"/>
      <c r="HOL1" s="228"/>
      <c r="HOM1" s="228"/>
      <c r="HON1" s="228"/>
      <c r="HOO1" s="228"/>
      <c r="HOP1" s="228"/>
      <c r="HOQ1" s="228"/>
      <c r="HOR1" s="228"/>
      <c r="HOS1" s="228"/>
      <c r="HOT1" s="228"/>
      <c r="HOU1" s="228"/>
      <c r="HOV1" s="228"/>
      <c r="HOW1" s="228"/>
      <c r="HOX1" s="228"/>
      <c r="HOY1" s="228"/>
      <c r="HOZ1" s="228"/>
      <c r="HPA1" s="228"/>
      <c r="HPB1" s="228"/>
      <c r="HPC1" s="228"/>
      <c r="HPD1" s="228"/>
      <c r="HPE1" s="228"/>
      <c r="HPF1" s="228"/>
      <c r="HPG1" s="228"/>
      <c r="HPH1" s="228"/>
      <c r="HPI1" s="228"/>
      <c r="HPJ1" s="228"/>
      <c r="HPK1" s="228"/>
      <c r="HPL1" s="228"/>
      <c r="HPM1" s="228"/>
      <c r="HPN1" s="228"/>
      <c r="HPO1" s="228"/>
      <c r="HPP1" s="228"/>
      <c r="HPQ1" s="228"/>
      <c r="HPR1" s="228"/>
      <c r="HPS1" s="228"/>
      <c r="HPT1" s="228"/>
      <c r="HPU1" s="228"/>
      <c r="HPV1" s="228"/>
      <c r="HPW1" s="228"/>
      <c r="HPX1" s="228"/>
      <c r="HPY1" s="228"/>
      <c r="HPZ1" s="228"/>
      <c r="HQA1" s="228"/>
      <c r="HQB1" s="228"/>
      <c r="HQC1" s="228"/>
      <c r="HQD1" s="228"/>
      <c r="HQE1" s="228"/>
      <c r="HQF1" s="228"/>
      <c r="HQG1" s="228"/>
      <c r="HQH1" s="228"/>
      <c r="HQI1" s="228"/>
      <c r="HQJ1" s="228"/>
      <c r="HQK1" s="228"/>
      <c r="HQL1" s="228"/>
      <c r="HQM1" s="228"/>
      <c r="HQN1" s="228"/>
      <c r="HQO1" s="228"/>
      <c r="HQP1" s="228"/>
      <c r="HQQ1" s="228"/>
      <c r="HQR1" s="228"/>
      <c r="HQS1" s="228"/>
      <c r="HQT1" s="228"/>
      <c r="HQU1" s="228"/>
      <c r="HQV1" s="228"/>
      <c r="HQW1" s="228"/>
      <c r="HQX1" s="228"/>
      <c r="HQY1" s="228"/>
      <c r="HQZ1" s="228"/>
      <c r="HRA1" s="228"/>
      <c r="HRB1" s="228"/>
      <c r="HRC1" s="228"/>
      <c r="HRD1" s="228"/>
      <c r="HRE1" s="228"/>
      <c r="HRF1" s="228"/>
      <c r="HRG1" s="228"/>
      <c r="HRH1" s="228"/>
      <c r="HRI1" s="228"/>
      <c r="HRJ1" s="228"/>
      <c r="HRK1" s="228"/>
      <c r="HRL1" s="228"/>
      <c r="HRM1" s="228"/>
      <c r="HRN1" s="228"/>
      <c r="HRO1" s="228"/>
      <c r="HRP1" s="228"/>
      <c r="HRQ1" s="228"/>
      <c r="HRR1" s="228"/>
      <c r="HRS1" s="228"/>
      <c r="HRT1" s="228"/>
      <c r="HRU1" s="228"/>
      <c r="HRV1" s="228"/>
      <c r="HRW1" s="228"/>
      <c r="HRX1" s="228"/>
      <c r="HRY1" s="228"/>
      <c r="HRZ1" s="228"/>
      <c r="HSA1" s="228"/>
      <c r="HSB1" s="228"/>
      <c r="HSC1" s="228"/>
      <c r="HSD1" s="228"/>
      <c r="HSE1" s="228"/>
      <c r="HSF1" s="228"/>
      <c r="HSG1" s="228"/>
      <c r="HSH1" s="228"/>
      <c r="HSI1" s="228"/>
      <c r="HSJ1" s="228"/>
      <c r="HSK1" s="228"/>
      <c r="HSL1" s="228"/>
      <c r="HSM1" s="228"/>
      <c r="HSN1" s="228"/>
      <c r="HSO1" s="228"/>
      <c r="HSP1" s="228"/>
      <c r="HSQ1" s="228"/>
      <c r="HSR1" s="228"/>
      <c r="HSS1" s="228"/>
      <c r="HST1" s="228"/>
      <c r="HSU1" s="228"/>
      <c r="HSV1" s="228"/>
      <c r="HSW1" s="228"/>
      <c r="HSX1" s="228"/>
      <c r="HSY1" s="228"/>
      <c r="HSZ1" s="228"/>
      <c r="HTA1" s="228"/>
      <c r="HTB1" s="228"/>
      <c r="HTC1" s="228"/>
      <c r="HTD1" s="228"/>
      <c r="HTE1" s="228"/>
      <c r="HTF1" s="228"/>
      <c r="HTG1" s="228"/>
      <c r="HTH1" s="228"/>
      <c r="HTI1" s="228"/>
      <c r="HTJ1" s="228"/>
      <c r="HTK1" s="228"/>
      <c r="HTL1" s="228"/>
      <c r="HTM1" s="228"/>
      <c r="HTN1" s="228"/>
      <c r="HTO1" s="228"/>
      <c r="HTP1" s="228"/>
      <c r="HTQ1" s="228"/>
      <c r="HTR1" s="228"/>
      <c r="HTS1" s="228"/>
      <c r="HTT1" s="228"/>
      <c r="HTU1" s="228"/>
      <c r="HTV1" s="228"/>
      <c r="HTW1" s="228"/>
      <c r="HTX1" s="228"/>
      <c r="HTY1" s="228"/>
      <c r="HTZ1" s="228"/>
      <c r="HUA1" s="228"/>
      <c r="HUB1" s="228"/>
      <c r="HUC1" s="228"/>
      <c r="HUD1" s="228"/>
      <c r="HUE1" s="228"/>
      <c r="HUF1" s="228"/>
      <c r="HUG1" s="228"/>
      <c r="HUH1" s="228"/>
      <c r="HUI1" s="228"/>
      <c r="HUJ1" s="228"/>
      <c r="HUK1" s="228"/>
      <c r="HUL1" s="228"/>
      <c r="HUM1" s="228"/>
      <c r="HUN1" s="228"/>
      <c r="HUO1" s="228"/>
      <c r="HUP1" s="228"/>
      <c r="HUQ1" s="228"/>
      <c r="HUR1" s="228"/>
      <c r="HUS1" s="228"/>
      <c r="HUT1" s="228"/>
      <c r="HUU1" s="228"/>
      <c r="HUV1" s="228"/>
      <c r="HUW1" s="228"/>
      <c r="HUX1" s="228"/>
      <c r="HUY1" s="228"/>
      <c r="HUZ1" s="228"/>
      <c r="HVA1" s="228"/>
      <c r="HVB1" s="228"/>
      <c r="HVC1" s="228"/>
      <c r="HVD1" s="228"/>
      <c r="HVE1" s="228"/>
      <c r="HVF1" s="228"/>
      <c r="HVG1" s="228"/>
      <c r="HVH1" s="228"/>
      <c r="HVI1" s="228"/>
      <c r="HVJ1" s="228"/>
      <c r="HVK1" s="228"/>
      <c r="HVL1" s="228"/>
      <c r="HVM1" s="228"/>
      <c r="HVN1" s="228"/>
      <c r="HVO1" s="228"/>
      <c r="HVP1" s="228"/>
      <c r="HVQ1" s="228"/>
      <c r="HVR1" s="228"/>
      <c r="HVS1" s="228"/>
      <c r="HVT1" s="228"/>
      <c r="HVU1" s="228"/>
      <c r="HVV1" s="228"/>
      <c r="HVW1" s="228"/>
      <c r="HVX1" s="228"/>
      <c r="HVY1" s="228"/>
      <c r="HVZ1" s="228"/>
      <c r="HWA1" s="228"/>
      <c r="HWB1" s="228"/>
      <c r="HWC1" s="228"/>
      <c r="HWD1" s="228"/>
      <c r="HWE1" s="228"/>
      <c r="HWF1" s="228"/>
      <c r="HWG1" s="228"/>
      <c r="HWH1" s="228"/>
      <c r="HWI1" s="228"/>
      <c r="HWJ1" s="228"/>
      <c r="HWK1" s="228"/>
      <c r="HWL1" s="228"/>
      <c r="HWM1" s="228"/>
      <c r="HWN1" s="228"/>
      <c r="HWO1" s="228"/>
      <c r="HWP1" s="228"/>
      <c r="HWQ1" s="228"/>
      <c r="HWR1" s="228"/>
      <c r="HWS1" s="228"/>
      <c r="HWT1" s="228"/>
      <c r="HWU1" s="228"/>
      <c r="HWV1" s="228"/>
      <c r="HWW1" s="228"/>
      <c r="HWX1" s="228"/>
      <c r="HWY1" s="228"/>
      <c r="HWZ1" s="228"/>
      <c r="HXA1" s="228"/>
      <c r="HXB1" s="228"/>
      <c r="HXC1" s="228"/>
      <c r="HXD1" s="228"/>
      <c r="HXE1" s="228"/>
      <c r="HXF1" s="228"/>
      <c r="HXG1" s="228"/>
      <c r="HXH1" s="228"/>
      <c r="HXI1" s="228"/>
      <c r="HXJ1" s="228"/>
      <c r="HXK1" s="228"/>
      <c r="HXL1" s="228"/>
      <c r="HXM1" s="228"/>
      <c r="HXN1" s="228"/>
      <c r="HXO1" s="228"/>
      <c r="HXP1" s="228"/>
      <c r="HXQ1" s="228"/>
      <c r="HXR1" s="228"/>
      <c r="HXS1" s="228"/>
      <c r="HXT1" s="228"/>
      <c r="HXU1" s="228"/>
      <c r="HXV1" s="228"/>
      <c r="HXW1" s="228"/>
      <c r="HXX1" s="228"/>
      <c r="HXY1" s="228"/>
      <c r="HXZ1" s="228"/>
      <c r="HYA1" s="228"/>
      <c r="HYB1" s="228"/>
      <c r="HYC1" s="228"/>
      <c r="HYD1" s="228"/>
      <c r="HYE1" s="228"/>
      <c r="HYF1" s="228"/>
      <c r="HYG1" s="228"/>
      <c r="HYH1" s="228"/>
      <c r="HYI1" s="228"/>
      <c r="HYJ1" s="228"/>
      <c r="HYK1" s="228"/>
      <c r="HYL1" s="228"/>
      <c r="HYM1" s="228"/>
      <c r="HYN1" s="228"/>
      <c r="HYO1" s="228"/>
      <c r="HYP1" s="228"/>
      <c r="HYQ1" s="228"/>
      <c r="HYR1" s="228"/>
      <c r="HYS1" s="228"/>
      <c r="HYT1" s="228"/>
      <c r="HYU1" s="228"/>
      <c r="HYV1" s="228"/>
      <c r="HYW1" s="228"/>
      <c r="HYX1" s="228"/>
      <c r="HYY1" s="228"/>
      <c r="HYZ1" s="228"/>
      <c r="HZA1" s="228"/>
      <c r="HZB1" s="228"/>
      <c r="HZC1" s="228"/>
      <c r="HZD1" s="228"/>
      <c r="HZE1" s="228"/>
      <c r="HZF1" s="228"/>
      <c r="HZG1" s="228"/>
      <c r="HZH1" s="228"/>
      <c r="HZI1" s="228"/>
      <c r="HZJ1" s="228"/>
      <c r="HZK1" s="228"/>
      <c r="HZL1" s="228"/>
      <c r="HZM1" s="228"/>
      <c r="HZN1" s="228"/>
      <c r="HZO1" s="228"/>
      <c r="HZP1" s="228"/>
      <c r="HZQ1" s="228"/>
      <c r="HZR1" s="228"/>
      <c r="HZS1" s="228"/>
      <c r="HZT1" s="228"/>
      <c r="HZU1" s="228"/>
      <c r="HZV1" s="228"/>
      <c r="HZW1" s="228"/>
      <c r="HZX1" s="228"/>
      <c r="HZY1" s="228"/>
      <c r="HZZ1" s="228"/>
      <c r="IAA1" s="228"/>
      <c r="IAB1" s="228"/>
      <c r="IAC1" s="228"/>
      <c r="IAD1" s="228"/>
      <c r="IAE1" s="228"/>
      <c r="IAF1" s="228"/>
      <c r="IAG1" s="228"/>
      <c r="IAH1" s="228"/>
      <c r="IAI1" s="228"/>
      <c r="IAJ1" s="228"/>
      <c r="IAK1" s="228"/>
      <c r="IAL1" s="228"/>
      <c r="IAM1" s="228"/>
      <c r="IAN1" s="228"/>
      <c r="IAO1" s="228"/>
      <c r="IAP1" s="228"/>
      <c r="IAQ1" s="228"/>
      <c r="IAR1" s="228"/>
      <c r="IAS1" s="228"/>
      <c r="IAT1" s="228"/>
      <c r="IAU1" s="228"/>
      <c r="IAV1" s="228"/>
      <c r="IAW1" s="228"/>
      <c r="IAX1" s="228"/>
      <c r="IAY1" s="228"/>
      <c r="IAZ1" s="228"/>
      <c r="IBA1" s="228"/>
      <c r="IBB1" s="228"/>
      <c r="IBC1" s="228"/>
      <c r="IBD1" s="228"/>
      <c r="IBE1" s="228"/>
      <c r="IBF1" s="228"/>
      <c r="IBG1" s="228"/>
      <c r="IBH1" s="228"/>
      <c r="IBI1" s="228"/>
      <c r="IBJ1" s="228"/>
      <c r="IBK1" s="228"/>
      <c r="IBL1" s="228"/>
      <c r="IBM1" s="228"/>
      <c r="IBN1" s="228"/>
      <c r="IBO1" s="228"/>
      <c r="IBP1" s="228"/>
      <c r="IBQ1" s="228"/>
      <c r="IBR1" s="228"/>
      <c r="IBS1" s="228"/>
      <c r="IBT1" s="228"/>
      <c r="IBU1" s="228"/>
      <c r="IBV1" s="228"/>
      <c r="IBW1" s="228"/>
      <c r="IBX1" s="228"/>
      <c r="IBY1" s="228"/>
      <c r="IBZ1" s="228"/>
      <c r="ICA1" s="228"/>
      <c r="ICB1" s="228"/>
      <c r="ICC1" s="228"/>
      <c r="ICD1" s="228"/>
      <c r="ICE1" s="228"/>
      <c r="ICF1" s="228"/>
      <c r="ICG1" s="228"/>
      <c r="ICH1" s="228"/>
      <c r="ICI1" s="228"/>
      <c r="ICJ1" s="228"/>
      <c r="ICK1" s="228"/>
      <c r="ICL1" s="228"/>
      <c r="ICM1" s="228"/>
      <c r="ICN1" s="228"/>
      <c r="ICO1" s="228"/>
      <c r="ICP1" s="228"/>
      <c r="ICQ1" s="228"/>
      <c r="ICR1" s="228"/>
      <c r="ICS1" s="228"/>
      <c r="ICT1" s="228"/>
      <c r="ICU1" s="228"/>
      <c r="ICV1" s="228"/>
      <c r="ICW1" s="228"/>
      <c r="ICX1" s="228"/>
      <c r="ICY1" s="228"/>
      <c r="ICZ1" s="228"/>
      <c r="IDA1" s="228"/>
      <c r="IDB1" s="228"/>
      <c r="IDC1" s="228"/>
      <c r="IDD1" s="228"/>
      <c r="IDE1" s="228"/>
      <c r="IDF1" s="228"/>
      <c r="IDG1" s="228"/>
      <c r="IDH1" s="228"/>
      <c r="IDI1" s="228"/>
      <c r="IDJ1" s="228"/>
      <c r="IDK1" s="228"/>
      <c r="IDL1" s="228"/>
      <c r="IDM1" s="228"/>
      <c r="IDN1" s="228"/>
      <c r="IDO1" s="228"/>
      <c r="IDP1" s="228"/>
      <c r="IDQ1" s="228"/>
      <c r="IDR1" s="228"/>
      <c r="IDS1" s="228"/>
      <c r="IDT1" s="228"/>
      <c r="IDU1" s="228"/>
      <c r="IDV1" s="228"/>
      <c r="IDW1" s="228"/>
      <c r="IDX1" s="228"/>
      <c r="IDY1" s="228"/>
      <c r="IDZ1" s="228"/>
      <c r="IEA1" s="228"/>
      <c r="IEB1" s="228"/>
      <c r="IEC1" s="228"/>
      <c r="IED1" s="228"/>
      <c r="IEE1" s="228"/>
      <c r="IEF1" s="228"/>
      <c r="IEG1" s="228"/>
      <c r="IEH1" s="228"/>
      <c r="IEI1" s="228"/>
      <c r="IEJ1" s="228"/>
      <c r="IEK1" s="228"/>
      <c r="IEL1" s="228"/>
      <c r="IEM1" s="228"/>
      <c r="IEN1" s="228"/>
      <c r="IEO1" s="228"/>
      <c r="IEP1" s="228"/>
      <c r="IEQ1" s="228"/>
      <c r="IER1" s="228"/>
      <c r="IES1" s="228"/>
      <c r="IET1" s="228"/>
      <c r="IEU1" s="228"/>
      <c r="IEV1" s="228"/>
      <c r="IEW1" s="228"/>
      <c r="IEX1" s="228"/>
      <c r="IEY1" s="228"/>
      <c r="IEZ1" s="228"/>
      <c r="IFA1" s="228"/>
      <c r="IFB1" s="228"/>
      <c r="IFC1" s="228"/>
      <c r="IFD1" s="228"/>
      <c r="IFE1" s="228"/>
      <c r="IFF1" s="228"/>
      <c r="IFG1" s="228"/>
      <c r="IFH1" s="228"/>
      <c r="IFI1" s="228"/>
      <c r="IFJ1" s="228"/>
      <c r="IFK1" s="228"/>
      <c r="IFL1" s="228"/>
      <c r="IFM1" s="228"/>
      <c r="IFN1" s="228"/>
      <c r="IFO1" s="228"/>
      <c r="IFP1" s="228"/>
      <c r="IFQ1" s="228"/>
      <c r="IFR1" s="228"/>
      <c r="IFS1" s="228"/>
      <c r="IFT1" s="228"/>
      <c r="IFU1" s="228"/>
      <c r="IFV1" s="228"/>
      <c r="IFW1" s="228"/>
      <c r="IFX1" s="228"/>
      <c r="IFY1" s="228"/>
      <c r="IFZ1" s="228"/>
      <c r="IGA1" s="228"/>
      <c r="IGB1" s="228"/>
      <c r="IGC1" s="228"/>
      <c r="IGD1" s="228"/>
      <c r="IGE1" s="228"/>
      <c r="IGF1" s="228"/>
      <c r="IGG1" s="228"/>
      <c r="IGH1" s="228"/>
      <c r="IGI1" s="228"/>
      <c r="IGJ1" s="228"/>
      <c r="IGK1" s="228"/>
      <c r="IGL1" s="228"/>
      <c r="IGM1" s="228"/>
      <c r="IGN1" s="228"/>
      <c r="IGO1" s="228"/>
      <c r="IGP1" s="228"/>
      <c r="IGQ1" s="228"/>
      <c r="IGR1" s="228"/>
      <c r="IGS1" s="228"/>
      <c r="IGT1" s="228"/>
      <c r="IGU1" s="228"/>
      <c r="IGV1" s="228"/>
      <c r="IGW1" s="228"/>
      <c r="IGX1" s="228"/>
      <c r="IGY1" s="228"/>
      <c r="IGZ1" s="228"/>
      <c r="IHA1" s="228"/>
      <c r="IHB1" s="228"/>
      <c r="IHC1" s="228"/>
      <c r="IHD1" s="228"/>
      <c r="IHE1" s="228"/>
      <c r="IHF1" s="228"/>
      <c r="IHG1" s="228"/>
      <c r="IHH1" s="228"/>
      <c r="IHI1" s="228"/>
      <c r="IHJ1" s="228"/>
      <c r="IHK1" s="228"/>
      <c r="IHL1" s="228"/>
      <c r="IHM1" s="228"/>
      <c r="IHN1" s="228"/>
      <c r="IHO1" s="228"/>
      <c r="IHP1" s="228"/>
      <c r="IHQ1" s="228"/>
      <c r="IHR1" s="228"/>
      <c r="IHS1" s="228"/>
      <c r="IHT1" s="228"/>
      <c r="IHU1" s="228"/>
      <c r="IHV1" s="228"/>
      <c r="IHW1" s="228"/>
      <c r="IHX1" s="228"/>
      <c r="IHY1" s="228"/>
      <c r="IHZ1" s="228"/>
      <c r="IIA1" s="228"/>
      <c r="IIB1" s="228"/>
      <c r="IIC1" s="228"/>
      <c r="IID1" s="228"/>
      <c r="IIE1" s="228"/>
      <c r="IIF1" s="228"/>
      <c r="IIG1" s="228"/>
      <c r="IIH1" s="228"/>
      <c r="III1" s="228"/>
      <c r="IIJ1" s="228"/>
      <c r="IIK1" s="228"/>
      <c r="IIL1" s="228"/>
      <c r="IIM1" s="228"/>
      <c r="IIN1" s="228"/>
      <c r="IIO1" s="228"/>
      <c r="IIP1" s="228"/>
      <c r="IIQ1" s="228"/>
      <c r="IIR1" s="228"/>
      <c r="IIS1" s="228"/>
      <c r="IIT1" s="228"/>
      <c r="IIU1" s="228"/>
      <c r="IIV1" s="228"/>
      <c r="IIW1" s="228"/>
      <c r="IIX1" s="228"/>
      <c r="IIY1" s="228"/>
      <c r="IIZ1" s="228"/>
      <c r="IJA1" s="228"/>
      <c r="IJB1" s="228"/>
      <c r="IJC1" s="228"/>
      <c r="IJD1" s="228"/>
      <c r="IJE1" s="228"/>
      <c r="IJF1" s="228"/>
      <c r="IJG1" s="228"/>
      <c r="IJH1" s="228"/>
      <c r="IJI1" s="228"/>
      <c r="IJJ1" s="228"/>
      <c r="IJK1" s="228"/>
      <c r="IJL1" s="228"/>
      <c r="IJM1" s="228"/>
      <c r="IJN1" s="228"/>
      <c r="IJO1" s="228"/>
      <c r="IJP1" s="228"/>
      <c r="IJQ1" s="228"/>
      <c r="IJR1" s="228"/>
      <c r="IJS1" s="228"/>
      <c r="IJT1" s="228"/>
      <c r="IJU1" s="228"/>
      <c r="IJV1" s="228"/>
      <c r="IJW1" s="228"/>
      <c r="IJX1" s="228"/>
      <c r="IJY1" s="228"/>
      <c r="IJZ1" s="228"/>
      <c r="IKA1" s="228"/>
      <c r="IKB1" s="228"/>
      <c r="IKC1" s="228"/>
      <c r="IKD1" s="228"/>
      <c r="IKE1" s="228"/>
      <c r="IKF1" s="228"/>
      <c r="IKG1" s="228"/>
      <c r="IKH1" s="228"/>
      <c r="IKI1" s="228"/>
      <c r="IKJ1" s="228"/>
      <c r="IKK1" s="228"/>
      <c r="IKL1" s="228"/>
      <c r="IKM1" s="228"/>
      <c r="IKN1" s="228"/>
      <c r="IKO1" s="228"/>
      <c r="IKP1" s="228"/>
      <c r="IKQ1" s="228"/>
      <c r="IKR1" s="228"/>
      <c r="IKS1" s="228"/>
      <c r="IKT1" s="228"/>
      <c r="IKU1" s="228"/>
      <c r="IKV1" s="228"/>
      <c r="IKW1" s="228"/>
      <c r="IKX1" s="228"/>
      <c r="IKY1" s="228"/>
      <c r="IKZ1" s="228"/>
      <c r="ILA1" s="228"/>
      <c r="ILB1" s="228"/>
      <c r="ILC1" s="228"/>
      <c r="ILD1" s="228"/>
      <c r="ILE1" s="228"/>
      <c r="ILF1" s="228"/>
      <c r="ILG1" s="228"/>
      <c r="ILH1" s="228"/>
      <c r="ILI1" s="228"/>
      <c r="ILJ1" s="228"/>
      <c r="ILK1" s="228"/>
      <c r="ILL1" s="228"/>
      <c r="ILM1" s="228"/>
      <c r="ILN1" s="228"/>
      <c r="ILO1" s="228"/>
      <c r="ILP1" s="228"/>
      <c r="ILQ1" s="228"/>
      <c r="ILR1" s="228"/>
      <c r="ILS1" s="228"/>
      <c r="ILT1" s="228"/>
      <c r="ILU1" s="228"/>
      <c r="ILV1" s="228"/>
      <c r="ILW1" s="228"/>
      <c r="ILX1" s="228"/>
      <c r="ILY1" s="228"/>
      <c r="ILZ1" s="228"/>
      <c r="IMA1" s="228"/>
      <c r="IMB1" s="228"/>
      <c r="IMC1" s="228"/>
      <c r="IMD1" s="228"/>
      <c r="IME1" s="228"/>
      <c r="IMF1" s="228"/>
      <c r="IMG1" s="228"/>
      <c r="IMH1" s="228"/>
      <c r="IMI1" s="228"/>
      <c r="IMJ1" s="228"/>
      <c r="IMK1" s="228"/>
      <c r="IML1" s="228"/>
      <c r="IMM1" s="228"/>
      <c r="IMN1" s="228"/>
      <c r="IMO1" s="228"/>
      <c r="IMP1" s="228"/>
      <c r="IMQ1" s="228"/>
      <c r="IMR1" s="228"/>
      <c r="IMS1" s="228"/>
      <c r="IMT1" s="228"/>
      <c r="IMU1" s="228"/>
      <c r="IMV1" s="228"/>
      <c r="IMW1" s="228"/>
      <c r="IMX1" s="228"/>
      <c r="IMY1" s="228"/>
      <c r="IMZ1" s="228"/>
      <c r="INA1" s="228"/>
      <c r="INB1" s="228"/>
      <c r="INC1" s="228"/>
      <c r="IND1" s="228"/>
      <c r="INE1" s="228"/>
      <c r="INF1" s="228"/>
      <c r="ING1" s="228"/>
      <c r="INH1" s="228"/>
      <c r="INI1" s="228"/>
      <c r="INJ1" s="228"/>
      <c r="INK1" s="228"/>
      <c r="INL1" s="228"/>
      <c r="INM1" s="228"/>
      <c r="INN1" s="228"/>
      <c r="INO1" s="228"/>
      <c r="INP1" s="228"/>
      <c r="INQ1" s="228"/>
      <c r="INR1" s="228"/>
      <c r="INS1" s="228"/>
      <c r="INT1" s="228"/>
      <c r="INU1" s="228"/>
      <c r="INV1" s="228"/>
      <c r="INW1" s="228"/>
      <c r="INX1" s="228"/>
      <c r="INY1" s="228"/>
      <c r="INZ1" s="228"/>
      <c r="IOA1" s="228"/>
      <c r="IOB1" s="228"/>
      <c r="IOC1" s="228"/>
      <c r="IOD1" s="228"/>
      <c r="IOE1" s="228"/>
      <c r="IOF1" s="228"/>
      <c r="IOG1" s="228"/>
      <c r="IOH1" s="228"/>
      <c r="IOI1" s="228"/>
      <c r="IOJ1" s="228"/>
      <c r="IOK1" s="228"/>
      <c r="IOL1" s="228"/>
      <c r="IOM1" s="228"/>
      <c r="ION1" s="228"/>
      <c r="IOO1" s="228"/>
      <c r="IOP1" s="228"/>
      <c r="IOQ1" s="228"/>
      <c r="IOR1" s="228"/>
      <c r="IOS1" s="228"/>
      <c r="IOT1" s="228"/>
      <c r="IOU1" s="228"/>
      <c r="IOV1" s="228"/>
      <c r="IOW1" s="228"/>
      <c r="IOX1" s="228"/>
      <c r="IOY1" s="228"/>
      <c r="IOZ1" s="228"/>
      <c r="IPA1" s="228"/>
      <c r="IPB1" s="228"/>
      <c r="IPC1" s="228"/>
      <c r="IPD1" s="228"/>
      <c r="IPE1" s="228"/>
      <c r="IPF1" s="228"/>
      <c r="IPG1" s="228"/>
      <c r="IPH1" s="228"/>
      <c r="IPI1" s="228"/>
      <c r="IPJ1" s="228"/>
      <c r="IPK1" s="228"/>
      <c r="IPL1" s="228"/>
      <c r="IPM1" s="228"/>
      <c r="IPN1" s="228"/>
      <c r="IPO1" s="228"/>
      <c r="IPP1" s="228"/>
      <c r="IPQ1" s="228"/>
      <c r="IPR1" s="228"/>
      <c r="IPS1" s="228"/>
      <c r="IPT1" s="228"/>
      <c r="IPU1" s="228"/>
      <c r="IPV1" s="228"/>
      <c r="IPW1" s="228"/>
      <c r="IPX1" s="228"/>
      <c r="IPY1" s="228"/>
      <c r="IPZ1" s="228"/>
      <c r="IQA1" s="228"/>
      <c r="IQB1" s="228"/>
      <c r="IQC1" s="228"/>
      <c r="IQD1" s="228"/>
      <c r="IQE1" s="228"/>
      <c r="IQF1" s="228"/>
      <c r="IQG1" s="228"/>
      <c r="IQH1" s="228"/>
      <c r="IQI1" s="228"/>
      <c r="IQJ1" s="228"/>
      <c r="IQK1" s="228"/>
      <c r="IQL1" s="228"/>
      <c r="IQM1" s="228"/>
      <c r="IQN1" s="228"/>
      <c r="IQO1" s="228"/>
      <c r="IQP1" s="228"/>
      <c r="IQQ1" s="228"/>
      <c r="IQR1" s="228"/>
      <c r="IQS1" s="228"/>
      <c r="IQT1" s="228"/>
      <c r="IQU1" s="228"/>
      <c r="IQV1" s="228"/>
      <c r="IQW1" s="228"/>
      <c r="IQX1" s="228"/>
      <c r="IQY1" s="228"/>
      <c r="IQZ1" s="228"/>
      <c r="IRA1" s="228"/>
      <c r="IRB1" s="228"/>
      <c r="IRC1" s="228"/>
      <c r="IRD1" s="228"/>
      <c r="IRE1" s="228"/>
      <c r="IRF1" s="228"/>
      <c r="IRG1" s="228"/>
      <c r="IRH1" s="228"/>
      <c r="IRI1" s="228"/>
      <c r="IRJ1" s="228"/>
      <c r="IRK1" s="228"/>
      <c r="IRL1" s="228"/>
      <c r="IRM1" s="228"/>
      <c r="IRN1" s="228"/>
      <c r="IRO1" s="228"/>
      <c r="IRP1" s="228"/>
      <c r="IRQ1" s="228"/>
      <c r="IRR1" s="228"/>
      <c r="IRS1" s="228"/>
      <c r="IRT1" s="228"/>
      <c r="IRU1" s="228"/>
      <c r="IRV1" s="228"/>
      <c r="IRW1" s="228"/>
      <c r="IRX1" s="228"/>
      <c r="IRY1" s="228"/>
      <c r="IRZ1" s="228"/>
      <c r="ISA1" s="228"/>
      <c r="ISB1" s="228"/>
      <c r="ISC1" s="228"/>
      <c r="ISD1" s="228"/>
      <c r="ISE1" s="228"/>
      <c r="ISF1" s="228"/>
      <c r="ISG1" s="228"/>
      <c r="ISH1" s="228"/>
      <c r="ISI1" s="228"/>
      <c r="ISJ1" s="228"/>
      <c r="ISK1" s="228"/>
      <c r="ISL1" s="228"/>
      <c r="ISM1" s="228"/>
      <c r="ISN1" s="228"/>
      <c r="ISO1" s="228"/>
      <c r="ISP1" s="228"/>
      <c r="ISQ1" s="228"/>
      <c r="ISR1" s="228"/>
      <c r="ISS1" s="228"/>
      <c r="IST1" s="228"/>
      <c r="ISU1" s="228"/>
      <c r="ISV1" s="228"/>
      <c r="ISW1" s="228"/>
      <c r="ISX1" s="228"/>
      <c r="ISY1" s="228"/>
      <c r="ISZ1" s="228"/>
      <c r="ITA1" s="228"/>
      <c r="ITB1" s="228"/>
      <c r="ITC1" s="228"/>
      <c r="ITD1" s="228"/>
      <c r="ITE1" s="228"/>
      <c r="ITF1" s="228"/>
      <c r="ITG1" s="228"/>
      <c r="ITH1" s="228"/>
      <c r="ITI1" s="228"/>
      <c r="ITJ1" s="228"/>
      <c r="ITK1" s="228"/>
      <c r="ITL1" s="228"/>
      <c r="ITM1" s="228"/>
      <c r="ITN1" s="228"/>
      <c r="ITO1" s="228"/>
      <c r="ITP1" s="228"/>
      <c r="ITQ1" s="228"/>
      <c r="ITR1" s="228"/>
      <c r="ITS1" s="228"/>
      <c r="ITT1" s="228"/>
      <c r="ITU1" s="228"/>
      <c r="ITV1" s="228"/>
      <c r="ITW1" s="228"/>
      <c r="ITX1" s="228"/>
      <c r="ITY1" s="228"/>
      <c r="ITZ1" s="228"/>
      <c r="IUA1" s="228"/>
      <c r="IUB1" s="228"/>
      <c r="IUC1" s="228"/>
      <c r="IUD1" s="228"/>
      <c r="IUE1" s="228"/>
      <c r="IUF1" s="228"/>
      <c r="IUG1" s="228"/>
      <c r="IUH1" s="228"/>
      <c r="IUI1" s="228"/>
      <c r="IUJ1" s="228"/>
      <c r="IUK1" s="228"/>
      <c r="IUL1" s="228"/>
      <c r="IUM1" s="228"/>
      <c r="IUN1" s="228"/>
      <c r="IUO1" s="228"/>
      <c r="IUP1" s="228"/>
      <c r="IUQ1" s="228"/>
      <c r="IUR1" s="228"/>
      <c r="IUS1" s="228"/>
      <c r="IUT1" s="228"/>
      <c r="IUU1" s="228"/>
      <c r="IUV1" s="228"/>
      <c r="IUW1" s="228"/>
      <c r="IUX1" s="228"/>
      <c r="IUY1" s="228"/>
      <c r="IUZ1" s="228"/>
      <c r="IVA1" s="228"/>
      <c r="IVB1" s="228"/>
      <c r="IVC1" s="228"/>
      <c r="IVD1" s="228"/>
      <c r="IVE1" s="228"/>
      <c r="IVF1" s="228"/>
      <c r="IVG1" s="228"/>
      <c r="IVH1" s="228"/>
      <c r="IVI1" s="228"/>
      <c r="IVJ1" s="228"/>
      <c r="IVK1" s="228"/>
      <c r="IVL1" s="228"/>
      <c r="IVM1" s="228"/>
      <c r="IVN1" s="228"/>
      <c r="IVO1" s="228"/>
      <c r="IVP1" s="228"/>
      <c r="IVQ1" s="228"/>
      <c r="IVR1" s="228"/>
      <c r="IVS1" s="228"/>
      <c r="IVT1" s="228"/>
      <c r="IVU1" s="228"/>
      <c r="IVV1" s="228"/>
      <c r="IVW1" s="228"/>
      <c r="IVX1" s="228"/>
      <c r="IVY1" s="228"/>
      <c r="IVZ1" s="228"/>
      <c r="IWA1" s="228"/>
      <c r="IWB1" s="228"/>
      <c r="IWC1" s="228"/>
      <c r="IWD1" s="228"/>
      <c r="IWE1" s="228"/>
      <c r="IWF1" s="228"/>
      <c r="IWG1" s="228"/>
      <c r="IWH1" s="228"/>
      <c r="IWI1" s="228"/>
      <c r="IWJ1" s="228"/>
      <c r="IWK1" s="228"/>
      <c r="IWL1" s="228"/>
      <c r="IWM1" s="228"/>
      <c r="IWN1" s="228"/>
      <c r="IWO1" s="228"/>
      <c r="IWP1" s="228"/>
      <c r="IWQ1" s="228"/>
      <c r="IWR1" s="228"/>
      <c r="IWS1" s="228"/>
      <c r="IWT1" s="228"/>
      <c r="IWU1" s="228"/>
      <c r="IWV1" s="228"/>
      <c r="IWW1" s="228"/>
      <c r="IWX1" s="228"/>
      <c r="IWY1" s="228"/>
      <c r="IWZ1" s="228"/>
      <c r="IXA1" s="228"/>
      <c r="IXB1" s="228"/>
      <c r="IXC1" s="228"/>
      <c r="IXD1" s="228"/>
      <c r="IXE1" s="228"/>
      <c r="IXF1" s="228"/>
      <c r="IXG1" s="228"/>
      <c r="IXH1" s="228"/>
      <c r="IXI1" s="228"/>
      <c r="IXJ1" s="228"/>
      <c r="IXK1" s="228"/>
      <c r="IXL1" s="228"/>
      <c r="IXM1" s="228"/>
      <c r="IXN1" s="228"/>
      <c r="IXO1" s="228"/>
      <c r="IXP1" s="228"/>
      <c r="IXQ1" s="228"/>
      <c r="IXR1" s="228"/>
      <c r="IXS1" s="228"/>
      <c r="IXT1" s="228"/>
      <c r="IXU1" s="228"/>
      <c r="IXV1" s="228"/>
      <c r="IXW1" s="228"/>
      <c r="IXX1" s="228"/>
      <c r="IXY1" s="228"/>
      <c r="IXZ1" s="228"/>
      <c r="IYA1" s="228"/>
      <c r="IYB1" s="228"/>
      <c r="IYC1" s="228"/>
      <c r="IYD1" s="228"/>
      <c r="IYE1" s="228"/>
      <c r="IYF1" s="228"/>
      <c r="IYG1" s="228"/>
      <c r="IYH1" s="228"/>
      <c r="IYI1" s="228"/>
      <c r="IYJ1" s="228"/>
      <c r="IYK1" s="228"/>
      <c r="IYL1" s="228"/>
      <c r="IYM1" s="228"/>
      <c r="IYN1" s="228"/>
      <c r="IYO1" s="228"/>
      <c r="IYP1" s="228"/>
      <c r="IYQ1" s="228"/>
      <c r="IYR1" s="228"/>
      <c r="IYS1" s="228"/>
      <c r="IYT1" s="228"/>
      <c r="IYU1" s="228"/>
      <c r="IYV1" s="228"/>
      <c r="IYW1" s="228"/>
      <c r="IYX1" s="228"/>
      <c r="IYY1" s="228"/>
      <c r="IYZ1" s="228"/>
      <c r="IZA1" s="228"/>
      <c r="IZB1" s="228"/>
      <c r="IZC1" s="228"/>
      <c r="IZD1" s="228"/>
      <c r="IZE1" s="228"/>
      <c r="IZF1" s="228"/>
      <c r="IZG1" s="228"/>
      <c r="IZH1" s="228"/>
      <c r="IZI1" s="228"/>
      <c r="IZJ1" s="228"/>
      <c r="IZK1" s="228"/>
      <c r="IZL1" s="228"/>
      <c r="IZM1" s="228"/>
      <c r="IZN1" s="228"/>
      <c r="IZO1" s="228"/>
      <c r="IZP1" s="228"/>
      <c r="IZQ1" s="228"/>
      <c r="IZR1" s="228"/>
      <c r="IZS1" s="228"/>
      <c r="IZT1" s="228"/>
      <c r="IZU1" s="228"/>
      <c r="IZV1" s="228"/>
      <c r="IZW1" s="228"/>
      <c r="IZX1" s="228"/>
      <c r="IZY1" s="228"/>
      <c r="IZZ1" s="228"/>
      <c r="JAA1" s="228"/>
      <c r="JAB1" s="228"/>
      <c r="JAC1" s="228"/>
      <c r="JAD1" s="228"/>
      <c r="JAE1" s="228"/>
      <c r="JAF1" s="228"/>
      <c r="JAG1" s="228"/>
      <c r="JAH1" s="228"/>
      <c r="JAI1" s="228"/>
      <c r="JAJ1" s="228"/>
      <c r="JAK1" s="228"/>
      <c r="JAL1" s="228"/>
      <c r="JAM1" s="228"/>
      <c r="JAN1" s="228"/>
      <c r="JAO1" s="228"/>
      <c r="JAP1" s="228"/>
      <c r="JAQ1" s="228"/>
      <c r="JAR1" s="228"/>
      <c r="JAS1" s="228"/>
      <c r="JAT1" s="228"/>
      <c r="JAU1" s="228"/>
      <c r="JAV1" s="228"/>
      <c r="JAW1" s="228"/>
      <c r="JAX1" s="228"/>
      <c r="JAY1" s="228"/>
      <c r="JAZ1" s="228"/>
      <c r="JBA1" s="228"/>
      <c r="JBB1" s="228"/>
      <c r="JBC1" s="228"/>
      <c r="JBD1" s="228"/>
      <c r="JBE1" s="228"/>
      <c r="JBF1" s="228"/>
      <c r="JBG1" s="228"/>
      <c r="JBH1" s="228"/>
      <c r="JBI1" s="228"/>
      <c r="JBJ1" s="228"/>
      <c r="JBK1" s="228"/>
      <c r="JBL1" s="228"/>
      <c r="JBM1" s="228"/>
      <c r="JBN1" s="228"/>
      <c r="JBO1" s="228"/>
      <c r="JBP1" s="228"/>
      <c r="JBQ1" s="228"/>
      <c r="JBR1" s="228"/>
      <c r="JBS1" s="228"/>
      <c r="JBT1" s="228"/>
      <c r="JBU1" s="228"/>
      <c r="JBV1" s="228"/>
      <c r="JBW1" s="228"/>
      <c r="JBX1" s="228"/>
      <c r="JBY1" s="228"/>
      <c r="JBZ1" s="228"/>
      <c r="JCA1" s="228"/>
      <c r="JCB1" s="228"/>
      <c r="JCC1" s="228"/>
      <c r="JCD1" s="228"/>
      <c r="JCE1" s="228"/>
      <c r="JCF1" s="228"/>
      <c r="JCG1" s="228"/>
      <c r="JCH1" s="228"/>
      <c r="JCI1" s="228"/>
      <c r="JCJ1" s="228"/>
      <c r="JCK1" s="228"/>
      <c r="JCL1" s="228"/>
      <c r="JCM1" s="228"/>
      <c r="JCN1" s="228"/>
      <c r="JCO1" s="228"/>
      <c r="JCP1" s="228"/>
      <c r="JCQ1" s="228"/>
      <c r="JCR1" s="228"/>
      <c r="JCS1" s="228"/>
      <c r="JCT1" s="228"/>
      <c r="JCU1" s="228"/>
      <c r="JCV1" s="228"/>
      <c r="JCW1" s="228"/>
      <c r="JCX1" s="228"/>
      <c r="JCY1" s="228"/>
      <c r="JCZ1" s="228"/>
      <c r="JDA1" s="228"/>
      <c r="JDB1" s="228"/>
      <c r="JDC1" s="228"/>
      <c r="JDD1" s="228"/>
      <c r="JDE1" s="228"/>
      <c r="JDF1" s="228"/>
      <c r="JDG1" s="228"/>
      <c r="JDH1" s="228"/>
      <c r="JDI1" s="228"/>
      <c r="JDJ1" s="228"/>
      <c r="JDK1" s="228"/>
      <c r="JDL1" s="228"/>
      <c r="JDM1" s="228"/>
      <c r="JDN1" s="228"/>
      <c r="JDO1" s="228"/>
      <c r="JDP1" s="228"/>
      <c r="JDQ1" s="228"/>
      <c r="JDR1" s="228"/>
      <c r="JDS1" s="228"/>
      <c r="JDT1" s="228"/>
      <c r="JDU1" s="228"/>
      <c r="JDV1" s="228"/>
      <c r="JDW1" s="228"/>
      <c r="JDX1" s="228"/>
      <c r="JDY1" s="228"/>
      <c r="JDZ1" s="228"/>
      <c r="JEA1" s="228"/>
      <c r="JEB1" s="228"/>
      <c r="JEC1" s="228"/>
      <c r="JED1" s="228"/>
      <c r="JEE1" s="228"/>
      <c r="JEF1" s="228"/>
      <c r="JEG1" s="228"/>
      <c r="JEH1" s="228"/>
      <c r="JEI1" s="228"/>
      <c r="JEJ1" s="228"/>
      <c r="JEK1" s="228"/>
      <c r="JEL1" s="228"/>
      <c r="JEM1" s="228"/>
      <c r="JEN1" s="228"/>
      <c r="JEO1" s="228"/>
      <c r="JEP1" s="228"/>
      <c r="JEQ1" s="228"/>
      <c r="JER1" s="228"/>
      <c r="JES1" s="228"/>
      <c r="JET1" s="228"/>
      <c r="JEU1" s="228"/>
      <c r="JEV1" s="228"/>
      <c r="JEW1" s="228"/>
      <c r="JEX1" s="228"/>
      <c r="JEY1" s="228"/>
      <c r="JEZ1" s="228"/>
      <c r="JFA1" s="228"/>
      <c r="JFB1" s="228"/>
      <c r="JFC1" s="228"/>
      <c r="JFD1" s="228"/>
      <c r="JFE1" s="228"/>
      <c r="JFF1" s="228"/>
      <c r="JFG1" s="228"/>
      <c r="JFH1" s="228"/>
      <c r="JFI1" s="228"/>
      <c r="JFJ1" s="228"/>
      <c r="JFK1" s="228"/>
      <c r="JFL1" s="228"/>
      <c r="JFM1" s="228"/>
      <c r="JFN1" s="228"/>
      <c r="JFO1" s="228"/>
      <c r="JFP1" s="228"/>
      <c r="JFQ1" s="228"/>
      <c r="JFR1" s="228"/>
      <c r="JFS1" s="228"/>
      <c r="JFT1" s="228"/>
      <c r="JFU1" s="228"/>
      <c r="JFV1" s="228"/>
      <c r="JFW1" s="228"/>
      <c r="JFX1" s="228"/>
      <c r="JFY1" s="228"/>
      <c r="JFZ1" s="228"/>
      <c r="JGA1" s="228"/>
      <c r="JGB1" s="228"/>
      <c r="JGC1" s="228"/>
      <c r="JGD1" s="228"/>
      <c r="JGE1" s="228"/>
      <c r="JGF1" s="228"/>
      <c r="JGG1" s="228"/>
      <c r="JGH1" s="228"/>
      <c r="JGI1" s="228"/>
      <c r="JGJ1" s="228"/>
      <c r="JGK1" s="228"/>
      <c r="JGL1" s="228"/>
      <c r="JGM1" s="228"/>
      <c r="JGN1" s="228"/>
      <c r="JGO1" s="228"/>
      <c r="JGP1" s="228"/>
      <c r="JGQ1" s="228"/>
      <c r="JGR1" s="228"/>
      <c r="JGS1" s="228"/>
      <c r="JGT1" s="228"/>
      <c r="JGU1" s="228"/>
      <c r="JGV1" s="228"/>
      <c r="JGW1" s="228"/>
      <c r="JGX1" s="228"/>
      <c r="JGY1" s="228"/>
      <c r="JGZ1" s="228"/>
      <c r="JHA1" s="228"/>
      <c r="JHB1" s="228"/>
      <c r="JHC1" s="228"/>
      <c r="JHD1" s="228"/>
      <c r="JHE1" s="228"/>
      <c r="JHF1" s="228"/>
      <c r="JHG1" s="228"/>
      <c r="JHH1" s="228"/>
      <c r="JHI1" s="228"/>
      <c r="JHJ1" s="228"/>
      <c r="JHK1" s="228"/>
      <c r="JHL1" s="228"/>
      <c r="JHM1" s="228"/>
      <c r="JHN1" s="228"/>
      <c r="JHO1" s="228"/>
      <c r="JHP1" s="228"/>
      <c r="JHQ1" s="228"/>
      <c r="JHR1" s="228"/>
      <c r="JHS1" s="228"/>
      <c r="JHT1" s="228"/>
      <c r="JHU1" s="228"/>
      <c r="JHV1" s="228"/>
      <c r="JHW1" s="228"/>
      <c r="JHX1" s="228"/>
      <c r="JHY1" s="228"/>
      <c r="JHZ1" s="228"/>
      <c r="JIA1" s="228"/>
      <c r="JIB1" s="228"/>
      <c r="JIC1" s="228"/>
      <c r="JID1" s="228"/>
      <c r="JIE1" s="228"/>
      <c r="JIF1" s="228"/>
      <c r="JIG1" s="228"/>
      <c r="JIH1" s="228"/>
      <c r="JII1" s="228"/>
      <c r="JIJ1" s="228"/>
      <c r="JIK1" s="228"/>
      <c r="JIL1" s="228"/>
      <c r="JIM1" s="228"/>
      <c r="JIN1" s="228"/>
      <c r="JIO1" s="228"/>
      <c r="JIP1" s="228"/>
      <c r="JIQ1" s="228"/>
      <c r="JIR1" s="228"/>
      <c r="JIS1" s="228"/>
      <c r="JIT1" s="228"/>
      <c r="JIU1" s="228"/>
      <c r="JIV1" s="228"/>
      <c r="JIW1" s="228"/>
      <c r="JIX1" s="228"/>
      <c r="JIY1" s="228"/>
      <c r="JIZ1" s="228"/>
      <c r="JJA1" s="228"/>
      <c r="JJB1" s="228"/>
      <c r="JJC1" s="228"/>
      <c r="JJD1" s="228"/>
      <c r="JJE1" s="228"/>
      <c r="JJF1" s="228"/>
      <c r="JJG1" s="228"/>
      <c r="JJH1" s="228"/>
      <c r="JJI1" s="228"/>
      <c r="JJJ1" s="228"/>
      <c r="JJK1" s="228"/>
      <c r="JJL1" s="228"/>
      <c r="JJM1" s="228"/>
      <c r="JJN1" s="228"/>
      <c r="JJO1" s="228"/>
      <c r="JJP1" s="228"/>
      <c r="JJQ1" s="228"/>
      <c r="JJR1" s="228"/>
      <c r="JJS1" s="228"/>
      <c r="JJT1" s="228"/>
      <c r="JJU1" s="228"/>
      <c r="JJV1" s="228"/>
      <c r="JJW1" s="228"/>
      <c r="JJX1" s="228"/>
      <c r="JJY1" s="228"/>
      <c r="JJZ1" s="228"/>
      <c r="JKA1" s="228"/>
      <c r="JKB1" s="228"/>
      <c r="JKC1" s="228"/>
      <c r="JKD1" s="228"/>
      <c r="JKE1" s="228"/>
      <c r="JKF1" s="228"/>
      <c r="JKG1" s="228"/>
      <c r="JKH1" s="228"/>
      <c r="JKI1" s="228"/>
      <c r="JKJ1" s="228"/>
      <c r="JKK1" s="228"/>
      <c r="JKL1" s="228"/>
      <c r="JKM1" s="228"/>
      <c r="JKN1" s="228"/>
      <c r="JKO1" s="228"/>
      <c r="JKP1" s="228"/>
      <c r="JKQ1" s="228"/>
      <c r="JKR1" s="228"/>
      <c r="JKS1" s="228"/>
      <c r="JKT1" s="228"/>
      <c r="JKU1" s="228"/>
      <c r="JKV1" s="228"/>
      <c r="JKW1" s="228"/>
      <c r="JKX1" s="228"/>
      <c r="JKY1" s="228"/>
      <c r="JKZ1" s="228"/>
      <c r="JLA1" s="228"/>
      <c r="JLB1" s="228"/>
      <c r="JLC1" s="228"/>
      <c r="JLD1" s="228"/>
      <c r="JLE1" s="228"/>
      <c r="JLF1" s="228"/>
      <c r="JLG1" s="228"/>
      <c r="JLH1" s="228"/>
      <c r="JLI1" s="228"/>
      <c r="JLJ1" s="228"/>
      <c r="JLK1" s="228"/>
      <c r="JLL1" s="228"/>
      <c r="JLM1" s="228"/>
      <c r="JLN1" s="228"/>
      <c r="JLO1" s="228"/>
      <c r="JLP1" s="228"/>
      <c r="JLQ1" s="228"/>
      <c r="JLR1" s="228"/>
      <c r="JLS1" s="228"/>
      <c r="JLT1" s="228"/>
      <c r="JLU1" s="228"/>
      <c r="JLV1" s="228"/>
      <c r="JLW1" s="228"/>
      <c r="JLX1" s="228"/>
      <c r="JLY1" s="228"/>
      <c r="JLZ1" s="228"/>
      <c r="JMA1" s="228"/>
      <c r="JMB1" s="228"/>
      <c r="JMC1" s="228"/>
      <c r="JMD1" s="228"/>
      <c r="JME1" s="228"/>
      <c r="JMF1" s="228"/>
      <c r="JMG1" s="228"/>
      <c r="JMH1" s="228"/>
      <c r="JMI1" s="228"/>
      <c r="JMJ1" s="228"/>
      <c r="JMK1" s="228"/>
      <c r="JML1" s="228"/>
      <c r="JMM1" s="228"/>
      <c r="JMN1" s="228"/>
      <c r="JMO1" s="228"/>
      <c r="JMP1" s="228"/>
      <c r="JMQ1" s="228"/>
      <c r="JMR1" s="228"/>
      <c r="JMS1" s="228"/>
      <c r="JMT1" s="228"/>
      <c r="JMU1" s="228"/>
      <c r="JMV1" s="228"/>
      <c r="JMW1" s="228"/>
      <c r="JMX1" s="228"/>
      <c r="JMY1" s="228"/>
      <c r="JMZ1" s="228"/>
      <c r="JNA1" s="228"/>
      <c r="JNB1" s="228"/>
      <c r="JNC1" s="228"/>
      <c r="JND1" s="228"/>
      <c r="JNE1" s="228"/>
      <c r="JNF1" s="228"/>
      <c r="JNG1" s="228"/>
      <c r="JNH1" s="228"/>
      <c r="JNI1" s="228"/>
      <c r="JNJ1" s="228"/>
      <c r="JNK1" s="228"/>
      <c r="JNL1" s="228"/>
      <c r="JNM1" s="228"/>
      <c r="JNN1" s="228"/>
      <c r="JNO1" s="228"/>
      <c r="JNP1" s="228"/>
      <c r="JNQ1" s="228"/>
      <c r="JNR1" s="228"/>
      <c r="JNS1" s="228"/>
      <c r="JNT1" s="228"/>
      <c r="JNU1" s="228"/>
      <c r="JNV1" s="228"/>
      <c r="JNW1" s="228"/>
      <c r="JNX1" s="228"/>
      <c r="JNY1" s="228"/>
      <c r="JNZ1" s="228"/>
      <c r="JOA1" s="228"/>
      <c r="JOB1" s="228"/>
      <c r="JOC1" s="228"/>
      <c r="JOD1" s="228"/>
      <c r="JOE1" s="228"/>
      <c r="JOF1" s="228"/>
      <c r="JOG1" s="228"/>
      <c r="JOH1" s="228"/>
      <c r="JOI1" s="228"/>
      <c r="JOJ1" s="228"/>
      <c r="JOK1" s="228"/>
      <c r="JOL1" s="228"/>
      <c r="JOM1" s="228"/>
      <c r="JON1" s="228"/>
      <c r="JOO1" s="228"/>
      <c r="JOP1" s="228"/>
      <c r="JOQ1" s="228"/>
      <c r="JOR1" s="228"/>
      <c r="JOS1" s="228"/>
      <c r="JOT1" s="228"/>
      <c r="JOU1" s="228"/>
      <c r="JOV1" s="228"/>
      <c r="JOW1" s="228"/>
      <c r="JOX1" s="228"/>
      <c r="JOY1" s="228"/>
      <c r="JOZ1" s="228"/>
      <c r="JPA1" s="228"/>
      <c r="JPB1" s="228"/>
      <c r="JPC1" s="228"/>
      <c r="JPD1" s="228"/>
      <c r="JPE1" s="228"/>
      <c r="JPF1" s="228"/>
      <c r="JPG1" s="228"/>
      <c r="JPH1" s="228"/>
      <c r="JPI1" s="228"/>
      <c r="JPJ1" s="228"/>
      <c r="JPK1" s="228"/>
      <c r="JPL1" s="228"/>
      <c r="JPM1" s="228"/>
      <c r="JPN1" s="228"/>
      <c r="JPO1" s="228"/>
      <c r="JPP1" s="228"/>
      <c r="JPQ1" s="228"/>
      <c r="JPR1" s="228"/>
      <c r="JPS1" s="228"/>
      <c r="JPT1" s="228"/>
      <c r="JPU1" s="228"/>
      <c r="JPV1" s="228"/>
      <c r="JPW1" s="228"/>
      <c r="JPX1" s="228"/>
      <c r="JPY1" s="228"/>
      <c r="JPZ1" s="228"/>
      <c r="JQA1" s="228"/>
      <c r="JQB1" s="228"/>
      <c r="JQC1" s="228"/>
      <c r="JQD1" s="228"/>
      <c r="JQE1" s="228"/>
      <c r="JQF1" s="228"/>
      <c r="JQG1" s="228"/>
      <c r="JQH1" s="228"/>
      <c r="JQI1" s="228"/>
      <c r="JQJ1" s="228"/>
      <c r="JQK1" s="228"/>
      <c r="JQL1" s="228"/>
      <c r="JQM1" s="228"/>
      <c r="JQN1" s="228"/>
      <c r="JQO1" s="228"/>
      <c r="JQP1" s="228"/>
      <c r="JQQ1" s="228"/>
      <c r="JQR1" s="228"/>
      <c r="JQS1" s="228"/>
      <c r="JQT1" s="228"/>
      <c r="JQU1" s="228"/>
      <c r="JQV1" s="228"/>
      <c r="JQW1" s="228"/>
      <c r="JQX1" s="228"/>
      <c r="JQY1" s="228"/>
      <c r="JQZ1" s="228"/>
      <c r="JRA1" s="228"/>
      <c r="JRB1" s="228"/>
      <c r="JRC1" s="228"/>
      <c r="JRD1" s="228"/>
      <c r="JRE1" s="228"/>
      <c r="JRF1" s="228"/>
      <c r="JRG1" s="228"/>
      <c r="JRH1" s="228"/>
      <c r="JRI1" s="228"/>
      <c r="JRJ1" s="228"/>
      <c r="JRK1" s="228"/>
      <c r="JRL1" s="228"/>
      <c r="JRM1" s="228"/>
      <c r="JRN1" s="228"/>
      <c r="JRO1" s="228"/>
      <c r="JRP1" s="228"/>
      <c r="JRQ1" s="228"/>
      <c r="JRR1" s="228"/>
      <c r="JRS1" s="228"/>
      <c r="JRT1" s="228"/>
      <c r="JRU1" s="228"/>
      <c r="JRV1" s="228"/>
      <c r="JRW1" s="228"/>
      <c r="JRX1" s="228"/>
      <c r="JRY1" s="228"/>
      <c r="JRZ1" s="228"/>
      <c r="JSA1" s="228"/>
      <c r="JSB1" s="228"/>
      <c r="JSC1" s="228"/>
      <c r="JSD1" s="228"/>
      <c r="JSE1" s="228"/>
      <c r="JSF1" s="228"/>
      <c r="JSG1" s="228"/>
      <c r="JSH1" s="228"/>
      <c r="JSI1" s="228"/>
      <c r="JSJ1" s="228"/>
      <c r="JSK1" s="228"/>
      <c r="JSL1" s="228"/>
      <c r="JSM1" s="228"/>
      <c r="JSN1" s="228"/>
      <c r="JSO1" s="228"/>
      <c r="JSP1" s="228"/>
      <c r="JSQ1" s="228"/>
      <c r="JSR1" s="228"/>
      <c r="JSS1" s="228"/>
      <c r="JST1" s="228"/>
      <c r="JSU1" s="228"/>
      <c r="JSV1" s="228"/>
      <c r="JSW1" s="228"/>
      <c r="JSX1" s="228"/>
      <c r="JSY1" s="228"/>
      <c r="JSZ1" s="228"/>
      <c r="JTA1" s="228"/>
      <c r="JTB1" s="228"/>
      <c r="JTC1" s="228"/>
      <c r="JTD1" s="228"/>
      <c r="JTE1" s="228"/>
      <c r="JTF1" s="228"/>
      <c r="JTG1" s="228"/>
      <c r="JTH1" s="228"/>
      <c r="JTI1" s="228"/>
      <c r="JTJ1" s="228"/>
      <c r="JTK1" s="228"/>
      <c r="JTL1" s="228"/>
      <c r="JTM1" s="228"/>
      <c r="JTN1" s="228"/>
      <c r="JTO1" s="228"/>
      <c r="JTP1" s="228"/>
      <c r="JTQ1" s="228"/>
      <c r="JTR1" s="228"/>
      <c r="JTS1" s="228"/>
      <c r="JTT1" s="228"/>
      <c r="JTU1" s="228"/>
      <c r="JTV1" s="228"/>
      <c r="JTW1" s="228"/>
      <c r="JTX1" s="228"/>
      <c r="JTY1" s="228"/>
      <c r="JTZ1" s="228"/>
      <c r="JUA1" s="228"/>
      <c r="JUB1" s="228"/>
      <c r="JUC1" s="228"/>
      <c r="JUD1" s="228"/>
      <c r="JUE1" s="228"/>
      <c r="JUF1" s="228"/>
      <c r="JUG1" s="228"/>
      <c r="JUH1" s="228"/>
      <c r="JUI1" s="228"/>
      <c r="JUJ1" s="228"/>
      <c r="JUK1" s="228"/>
      <c r="JUL1" s="228"/>
      <c r="JUM1" s="228"/>
      <c r="JUN1" s="228"/>
      <c r="JUO1" s="228"/>
      <c r="JUP1" s="228"/>
      <c r="JUQ1" s="228"/>
      <c r="JUR1" s="228"/>
      <c r="JUS1" s="228"/>
      <c r="JUT1" s="228"/>
      <c r="JUU1" s="228"/>
      <c r="JUV1" s="228"/>
      <c r="JUW1" s="228"/>
      <c r="JUX1" s="228"/>
      <c r="JUY1" s="228"/>
      <c r="JUZ1" s="228"/>
      <c r="JVA1" s="228"/>
      <c r="JVB1" s="228"/>
      <c r="JVC1" s="228"/>
      <c r="JVD1" s="228"/>
      <c r="JVE1" s="228"/>
      <c r="JVF1" s="228"/>
      <c r="JVG1" s="228"/>
      <c r="JVH1" s="228"/>
      <c r="JVI1" s="228"/>
      <c r="JVJ1" s="228"/>
      <c r="JVK1" s="228"/>
      <c r="JVL1" s="228"/>
      <c r="JVM1" s="228"/>
      <c r="JVN1" s="228"/>
      <c r="JVO1" s="228"/>
      <c r="JVP1" s="228"/>
      <c r="JVQ1" s="228"/>
      <c r="JVR1" s="228"/>
      <c r="JVS1" s="228"/>
      <c r="JVT1" s="228"/>
      <c r="JVU1" s="228"/>
      <c r="JVV1" s="228"/>
      <c r="JVW1" s="228"/>
      <c r="JVX1" s="228"/>
      <c r="JVY1" s="228"/>
      <c r="JVZ1" s="228"/>
      <c r="JWA1" s="228"/>
      <c r="JWB1" s="228"/>
      <c r="JWC1" s="228"/>
      <c r="JWD1" s="228"/>
      <c r="JWE1" s="228"/>
      <c r="JWF1" s="228"/>
      <c r="JWG1" s="228"/>
      <c r="JWH1" s="228"/>
      <c r="JWI1" s="228"/>
      <c r="JWJ1" s="228"/>
      <c r="JWK1" s="228"/>
      <c r="JWL1" s="228"/>
      <c r="JWM1" s="228"/>
      <c r="JWN1" s="228"/>
      <c r="JWO1" s="228"/>
      <c r="JWP1" s="228"/>
      <c r="JWQ1" s="228"/>
      <c r="JWR1" s="228"/>
      <c r="JWS1" s="228"/>
      <c r="JWT1" s="228"/>
      <c r="JWU1" s="228"/>
      <c r="JWV1" s="228"/>
      <c r="JWW1" s="228"/>
      <c r="JWX1" s="228"/>
      <c r="JWY1" s="228"/>
      <c r="JWZ1" s="228"/>
      <c r="JXA1" s="228"/>
      <c r="JXB1" s="228"/>
      <c r="JXC1" s="228"/>
      <c r="JXD1" s="228"/>
      <c r="JXE1" s="228"/>
      <c r="JXF1" s="228"/>
      <c r="JXG1" s="228"/>
      <c r="JXH1" s="228"/>
      <c r="JXI1" s="228"/>
      <c r="JXJ1" s="228"/>
      <c r="JXK1" s="228"/>
      <c r="JXL1" s="228"/>
      <c r="JXM1" s="228"/>
      <c r="JXN1" s="228"/>
      <c r="JXO1" s="228"/>
      <c r="JXP1" s="228"/>
      <c r="JXQ1" s="228"/>
      <c r="JXR1" s="228"/>
      <c r="JXS1" s="228"/>
      <c r="JXT1" s="228"/>
      <c r="JXU1" s="228"/>
      <c r="JXV1" s="228"/>
      <c r="JXW1" s="228"/>
      <c r="JXX1" s="228"/>
      <c r="JXY1" s="228"/>
      <c r="JXZ1" s="228"/>
      <c r="JYA1" s="228"/>
      <c r="JYB1" s="228"/>
      <c r="JYC1" s="228"/>
      <c r="JYD1" s="228"/>
      <c r="JYE1" s="228"/>
      <c r="JYF1" s="228"/>
      <c r="JYG1" s="228"/>
      <c r="JYH1" s="228"/>
      <c r="JYI1" s="228"/>
      <c r="JYJ1" s="228"/>
      <c r="JYK1" s="228"/>
      <c r="JYL1" s="228"/>
      <c r="JYM1" s="228"/>
      <c r="JYN1" s="228"/>
      <c r="JYO1" s="228"/>
      <c r="JYP1" s="228"/>
      <c r="JYQ1" s="228"/>
      <c r="JYR1" s="228"/>
      <c r="JYS1" s="228"/>
      <c r="JYT1" s="228"/>
      <c r="JYU1" s="228"/>
      <c r="JYV1" s="228"/>
      <c r="JYW1" s="228"/>
      <c r="JYX1" s="228"/>
      <c r="JYY1" s="228"/>
      <c r="JYZ1" s="228"/>
      <c r="JZA1" s="228"/>
      <c r="JZB1" s="228"/>
      <c r="JZC1" s="228"/>
      <c r="JZD1" s="228"/>
      <c r="JZE1" s="228"/>
      <c r="JZF1" s="228"/>
      <c r="JZG1" s="228"/>
      <c r="JZH1" s="228"/>
      <c r="JZI1" s="228"/>
      <c r="JZJ1" s="228"/>
      <c r="JZK1" s="228"/>
      <c r="JZL1" s="228"/>
      <c r="JZM1" s="228"/>
      <c r="JZN1" s="228"/>
      <c r="JZO1" s="228"/>
      <c r="JZP1" s="228"/>
      <c r="JZQ1" s="228"/>
      <c r="JZR1" s="228"/>
      <c r="JZS1" s="228"/>
      <c r="JZT1" s="228"/>
      <c r="JZU1" s="228"/>
      <c r="JZV1" s="228"/>
      <c r="JZW1" s="228"/>
      <c r="JZX1" s="228"/>
      <c r="JZY1" s="228"/>
      <c r="JZZ1" s="228"/>
      <c r="KAA1" s="228"/>
      <c r="KAB1" s="228"/>
      <c r="KAC1" s="228"/>
      <c r="KAD1" s="228"/>
      <c r="KAE1" s="228"/>
      <c r="KAF1" s="228"/>
      <c r="KAG1" s="228"/>
      <c r="KAH1" s="228"/>
      <c r="KAI1" s="228"/>
      <c r="KAJ1" s="228"/>
      <c r="KAK1" s="228"/>
      <c r="KAL1" s="228"/>
      <c r="KAM1" s="228"/>
      <c r="KAN1" s="228"/>
      <c r="KAO1" s="228"/>
      <c r="KAP1" s="228"/>
      <c r="KAQ1" s="228"/>
      <c r="KAR1" s="228"/>
      <c r="KAS1" s="228"/>
      <c r="KAT1" s="228"/>
      <c r="KAU1" s="228"/>
      <c r="KAV1" s="228"/>
      <c r="KAW1" s="228"/>
      <c r="KAX1" s="228"/>
      <c r="KAY1" s="228"/>
      <c r="KAZ1" s="228"/>
      <c r="KBA1" s="228"/>
      <c r="KBB1" s="228"/>
      <c r="KBC1" s="228"/>
      <c r="KBD1" s="228"/>
      <c r="KBE1" s="228"/>
      <c r="KBF1" s="228"/>
      <c r="KBG1" s="228"/>
      <c r="KBH1" s="228"/>
      <c r="KBI1" s="228"/>
      <c r="KBJ1" s="228"/>
      <c r="KBK1" s="228"/>
      <c r="KBL1" s="228"/>
      <c r="KBM1" s="228"/>
      <c r="KBN1" s="228"/>
      <c r="KBO1" s="228"/>
      <c r="KBP1" s="228"/>
      <c r="KBQ1" s="228"/>
      <c r="KBR1" s="228"/>
      <c r="KBS1" s="228"/>
      <c r="KBT1" s="228"/>
      <c r="KBU1" s="228"/>
      <c r="KBV1" s="228"/>
      <c r="KBW1" s="228"/>
      <c r="KBX1" s="228"/>
      <c r="KBY1" s="228"/>
      <c r="KBZ1" s="228"/>
      <c r="KCA1" s="228"/>
      <c r="KCB1" s="228"/>
      <c r="KCC1" s="228"/>
      <c r="KCD1" s="228"/>
      <c r="KCE1" s="228"/>
      <c r="KCF1" s="228"/>
      <c r="KCG1" s="228"/>
      <c r="KCH1" s="228"/>
      <c r="KCI1" s="228"/>
      <c r="KCJ1" s="228"/>
      <c r="KCK1" s="228"/>
      <c r="KCL1" s="228"/>
      <c r="KCM1" s="228"/>
      <c r="KCN1" s="228"/>
      <c r="KCO1" s="228"/>
      <c r="KCP1" s="228"/>
      <c r="KCQ1" s="228"/>
      <c r="KCR1" s="228"/>
      <c r="KCS1" s="228"/>
      <c r="KCT1" s="228"/>
      <c r="KCU1" s="228"/>
      <c r="KCV1" s="228"/>
      <c r="KCW1" s="228"/>
      <c r="KCX1" s="228"/>
      <c r="KCY1" s="228"/>
      <c r="KCZ1" s="228"/>
      <c r="KDA1" s="228"/>
      <c r="KDB1" s="228"/>
      <c r="KDC1" s="228"/>
      <c r="KDD1" s="228"/>
      <c r="KDE1" s="228"/>
      <c r="KDF1" s="228"/>
      <c r="KDG1" s="228"/>
      <c r="KDH1" s="228"/>
      <c r="KDI1" s="228"/>
      <c r="KDJ1" s="228"/>
      <c r="KDK1" s="228"/>
      <c r="KDL1" s="228"/>
      <c r="KDM1" s="228"/>
      <c r="KDN1" s="228"/>
      <c r="KDO1" s="228"/>
      <c r="KDP1" s="228"/>
      <c r="KDQ1" s="228"/>
      <c r="KDR1" s="228"/>
      <c r="KDS1" s="228"/>
      <c r="KDT1" s="228"/>
      <c r="KDU1" s="228"/>
      <c r="KDV1" s="228"/>
      <c r="KDW1" s="228"/>
      <c r="KDX1" s="228"/>
      <c r="KDY1" s="228"/>
      <c r="KDZ1" s="228"/>
      <c r="KEA1" s="228"/>
      <c r="KEB1" s="228"/>
      <c r="KEC1" s="228"/>
      <c r="KED1" s="228"/>
      <c r="KEE1" s="228"/>
      <c r="KEF1" s="228"/>
      <c r="KEG1" s="228"/>
      <c r="KEH1" s="228"/>
      <c r="KEI1" s="228"/>
      <c r="KEJ1" s="228"/>
      <c r="KEK1" s="228"/>
      <c r="KEL1" s="228"/>
      <c r="KEM1" s="228"/>
      <c r="KEN1" s="228"/>
      <c r="KEO1" s="228"/>
      <c r="KEP1" s="228"/>
      <c r="KEQ1" s="228"/>
      <c r="KER1" s="228"/>
      <c r="KES1" s="228"/>
      <c r="KET1" s="228"/>
      <c r="KEU1" s="228"/>
      <c r="KEV1" s="228"/>
      <c r="KEW1" s="228"/>
      <c r="KEX1" s="228"/>
      <c r="KEY1" s="228"/>
      <c r="KEZ1" s="228"/>
      <c r="KFA1" s="228"/>
      <c r="KFB1" s="228"/>
      <c r="KFC1" s="228"/>
      <c r="KFD1" s="228"/>
      <c r="KFE1" s="228"/>
      <c r="KFF1" s="228"/>
      <c r="KFG1" s="228"/>
      <c r="KFH1" s="228"/>
      <c r="KFI1" s="228"/>
      <c r="KFJ1" s="228"/>
      <c r="KFK1" s="228"/>
      <c r="KFL1" s="228"/>
      <c r="KFM1" s="228"/>
      <c r="KFN1" s="228"/>
      <c r="KFO1" s="228"/>
      <c r="KFP1" s="228"/>
      <c r="KFQ1" s="228"/>
      <c r="KFR1" s="228"/>
      <c r="KFS1" s="228"/>
      <c r="KFT1" s="228"/>
      <c r="KFU1" s="228"/>
      <c r="KFV1" s="228"/>
      <c r="KFW1" s="228"/>
      <c r="KFX1" s="228"/>
      <c r="KFY1" s="228"/>
      <c r="KFZ1" s="228"/>
      <c r="KGA1" s="228"/>
      <c r="KGB1" s="228"/>
      <c r="KGC1" s="228"/>
      <c r="KGD1" s="228"/>
      <c r="KGE1" s="228"/>
      <c r="KGF1" s="228"/>
      <c r="KGG1" s="228"/>
      <c r="KGH1" s="228"/>
      <c r="KGI1" s="228"/>
      <c r="KGJ1" s="228"/>
      <c r="KGK1" s="228"/>
      <c r="KGL1" s="228"/>
      <c r="KGM1" s="228"/>
      <c r="KGN1" s="228"/>
      <c r="KGO1" s="228"/>
      <c r="KGP1" s="228"/>
      <c r="KGQ1" s="228"/>
      <c r="KGR1" s="228"/>
      <c r="KGS1" s="228"/>
      <c r="KGT1" s="228"/>
      <c r="KGU1" s="228"/>
      <c r="KGV1" s="228"/>
      <c r="KGW1" s="228"/>
      <c r="KGX1" s="228"/>
      <c r="KGY1" s="228"/>
      <c r="KGZ1" s="228"/>
      <c r="KHA1" s="228"/>
      <c r="KHB1" s="228"/>
      <c r="KHC1" s="228"/>
      <c r="KHD1" s="228"/>
      <c r="KHE1" s="228"/>
      <c r="KHF1" s="228"/>
      <c r="KHG1" s="228"/>
      <c r="KHH1" s="228"/>
      <c r="KHI1" s="228"/>
      <c r="KHJ1" s="228"/>
      <c r="KHK1" s="228"/>
      <c r="KHL1" s="228"/>
      <c r="KHM1" s="228"/>
      <c r="KHN1" s="228"/>
      <c r="KHO1" s="228"/>
      <c r="KHP1" s="228"/>
      <c r="KHQ1" s="228"/>
      <c r="KHR1" s="228"/>
      <c r="KHS1" s="228"/>
      <c r="KHT1" s="228"/>
      <c r="KHU1" s="228"/>
      <c r="KHV1" s="228"/>
      <c r="KHW1" s="228"/>
      <c r="KHX1" s="228"/>
      <c r="KHY1" s="228"/>
      <c r="KHZ1" s="228"/>
      <c r="KIA1" s="228"/>
      <c r="KIB1" s="228"/>
      <c r="KIC1" s="228"/>
      <c r="KID1" s="228"/>
      <c r="KIE1" s="228"/>
      <c r="KIF1" s="228"/>
      <c r="KIG1" s="228"/>
      <c r="KIH1" s="228"/>
      <c r="KII1" s="228"/>
      <c r="KIJ1" s="228"/>
      <c r="KIK1" s="228"/>
      <c r="KIL1" s="228"/>
      <c r="KIM1" s="228"/>
      <c r="KIN1" s="228"/>
      <c r="KIO1" s="228"/>
      <c r="KIP1" s="228"/>
      <c r="KIQ1" s="228"/>
      <c r="KIR1" s="228"/>
      <c r="KIS1" s="228"/>
      <c r="KIT1" s="228"/>
      <c r="KIU1" s="228"/>
      <c r="KIV1" s="228"/>
      <c r="KIW1" s="228"/>
      <c r="KIX1" s="228"/>
      <c r="KIY1" s="228"/>
      <c r="KIZ1" s="228"/>
      <c r="KJA1" s="228"/>
      <c r="KJB1" s="228"/>
      <c r="KJC1" s="228"/>
      <c r="KJD1" s="228"/>
      <c r="KJE1" s="228"/>
      <c r="KJF1" s="228"/>
      <c r="KJG1" s="228"/>
      <c r="KJH1" s="228"/>
      <c r="KJI1" s="228"/>
      <c r="KJJ1" s="228"/>
      <c r="KJK1" s="228"/>
      <c r="KJL1" s="228"/>
      <c r="KJM1" s="228"/>
      <c r="KJN1" s="228"/>
      <c r="KJO1" s="228"/>
      <c r="KJP1" s="228"/>
      <c r="KJQ1" s="228"/>
      <c r="KJR1" s="228"/>
      <c r="KJS1" s="228"/>
      <c r="KJT1" s="228"/>
      <c r="KJU1" s="228"/>
      <c r="KJV1" s="228"/>
      <c r="KJW1" s="228"/>
      <c r="KJX1" s="228"/>
      <c r="KJY1" s="228"/>
      <c r="KJZ1" s="228"/>
      <c r="KKA1" s="228"/>
      <c r="KKB1" s="228"/>
      <c r="KKC1" s="228"/>
      <c r="KKD1" s="228"/>
      <c r="KKE1" s="228"/>
      <c r="KKF1" s="228"/>
      <c r="KKG1" s="228"/>
      <c r="KKH1" s="228"/>
      <c r="KKI1" s="228"/>
      <c r="KKJ1" s="228"/>
      <c r="KKK1" s="228"/>
      <c r="KKL1" s="228"/>
      <c r="KKM1" s="228"/>
      <c r="KKN1" s="228"/>
      <c r="KKO1" s="228"/>
      <c r="KKP1" s="228"/>
      <c r="KKQ1" s="228"/>
      <c r="KKR1" s="228"/>
      <c r="KKS1" s="228"/>
      <c r="KKT1" s="228"/>
      <c r="KKU1" s="228"/>
      <c r="KKV1" s="228"/>
      <c r="KKW1" s="228"/>
      <c r="KKX1" s="228"/>
      <c r="KKY1" s="228"/>
      <c r="KKZ1" s="228"/>
      <c r="KLA1" s="228"/>
      <c r="KLB1" s="228"/>
      <c r="KLC1" s="228"/>
      <c r="KLD1" s="228"/>
      <c r="KLE1" s="228"/>
      <c r="KLF1" s="228"/>
      <c r="KLG1" s="228"/>
      <c r="KLH1" s="228"/>
      <c r="KLI1" s="228"/>
      <c r="KLJ1" s="228"/>
      <c r="KLK1" s="228"/>
      <c r="KLL1" s="228"/>
      <c r="KLM1" s="228"/>
      <c r="KLN1" s="228"/>
      <c r="KLO1" s="228"/>
      <c r="KLP1" s="228"/>
      <c r="KLQ1" s="228"/>
      <c r="KLR1" s="228"/>
      <c r="KLS1" s="228"/>
      <c r="KLT1" s="228"/>
      <c r="KLU1" s="228"/>
      <c r="KLV1" s="228"/>
      <c r="KLW1" s="228"/>
      <c r="KLX1" s="228"/>
      <c r="KLY1" s="228"/>
      <c r="KLZ1" s="228"/>
      <c r="KMA1" s="228"/>
      <c r="KMB1" s="228"/>
      <c r="KMC1" s="228"/>
      <c r="KMD1" s="228"/>
      <c r="KME1" s="228"/>
      <c r="KMF1" s="228"/>
      <c r="KMG1" s="228"/>
      <c r="KMH1" s="228"/>
      <c r="KMI1" s="228"/>
      <c r="KMJ1" s="228"/>
      <c r="KMK1" s="228"/>
      <c r="KML1" s="228"/>
      <c r="KMM1" s="228"/>
      <c r="KMN1" s="228"/>
      <c r="KMO1" s="228"/>
      <c r="KMP1" s="228"/>
      <c r="KMQ1" s="228"/>
      <c r="KMR1" s="228"/>
      <c r="KMS1" s="228"/>
      <c r="KMT1" s="228"/>
      <c r="KMU1" s="228"/>
      <c r="KMV1" s="228"/>
      <c r="KMW1" s="228"/>
      <c r="KMX1" s="228"/>
      <c r="KMY1" s="228"/>
      <c r="KMZ1" s="228"/>
      <c r="KNA1" s="228"/>
      <c r="KNB1" s="228"/>
      <c r="KNC1" s="228"/>
      <c r="KND1" s="228"/>
      <c r="KNE1" s="228"/>
      <c r="KNF1" s="228"/>
      <c r="KNG1" s="228"/>
      <c r="KNH1" s="228"/>
      <c r="KNI1" s="228"/>
      <c r="KNJ1" s="228"/>
      <c r="KNK1" s="228"/>
      <c r="KNL1" s="228"/>
      <c r="KNM1" s="228"/>
      <c r="KNN1" s="228"/>
      <c r="KNO1" s="228"/>
      <c r="KNP1" s="228"/>
      <c r="KNQ1" s="228"/>
      <c r="KNR1" s="228"/>
      <c r="KNS1" s="228"/>
      <c r="KNT1" s="228"/>
      <c r="KNU1" s="228"/>
      <c r="KNV1" s="228"/>
      <c r="KNW1" s="228"/>
      <c r="KNX1" s="228"/>
      <c r="KNY1" s="228"/>
      <c r="KNZ1" s="228"/>
      <c r="KOA1" s="228"/>
      <c r="KOB1" s="228"/>
      <c r="KOC1" s="228"/>
      <c r="KOD1" s="228"/>
      <c r="KOE1" s="228"/>
      <c r="KOF1" s="228"/>
      <c r="KOG1" s="228"/>
      <c r="KOH1" s="228"/>
      <c r="KOI1" s="228"/>
      <c r="KOJ1" s="228"/>
      <c r="KOK1" s="228"/>
      <c r="KOL1" s="228"/>
      <c r="KOM1" s="228"/>
      <c r="KON1" s="228"/>
      <c r="KOO1" s="228"/>
      <c r="KOP1" s="228"/>
      <c r="KOQ1" s="228"/>
      <c r="KOR1" s="228"/>
      <c r="KOS1" s="228"/>
      <c r="KOT1" s="228"/>
      <c r="KOU1" s="228"/>
      <c r="KOV1" s="228"/>
      <c r="KOW1" s="228"/>
      <c r="KOX1" s="228"/>
      <c r="KOY1" s="228"/>
      <c r="KOZ1" s="228"/>
      <c r="KPA1" s="228"/>
      <c r="KPB1" s="228"/>
      <c r="KPC1" s="228"/>
      <c r="KPD1" s="228"/>
      <c r="KPE1" s="228"/>
      <c r="KPF1" s="228"/>
      <c r="KPG1" s="228"/>
      <c r="KPH1" s="228"/>
      <c r="KPI1" s="228"/>
      <c r="KPJ1" s="228"/>
      <c r="KPK1" s="228"/>
      <c r="KPL1" s="228"/>
      <c r="KPM1" s="228"/>
      <c r="KPN1" s="228"/>
      <c r="KPO1" s="228"/>
      <c r="KPP1" s="228"/>
      <c r="KPQ1" s="228"/>
      <c r="KPR1" s="228"/>
      <c r="KPS1" s="228"/>
      <c r="KPT1" s="228"/>
      <c r="KPU1" s="228"/>
      <c r="KPV1" s="228"/>
      <c r="KPW1" s="228"/>
      <c r="KPX1" s="228"/>
      <c r="KPY1" s="228"/>
      <c r="KPZ1" s="228"/>
      <c r="KQA1" s="228"/>
      <c r="KQB1" s="228"/>
      <c r="KQC1" s="228"/>
      <c r="KQD1" s="228"/>
      <c r="KQE1" s="228"/>
      <c r="KQF1" s="228"/>
      <c r="KQG1" s="228"/>
      <c r="KQH1" s="228"/>
      <c r="KQI1" s="228"/>
      <c r="KQJ1" s="228"/>
      <c r="KQK1" s="228"/>
      <c r="KQL1" s="228"/>
      <c r="KQM1" s="228"/>
      <c r="KQN1" s="228"/>
      <c r="KQO1" s="228"/>
      <c r="KQP1" s="228"/>
      <c r="KQQ1" s="228"/>
      <c r="KQR1" s="228"/>
      <c r="KQS1" s="228"/>
      <c r="KQT1" s="228"/>
      <c r="KQU1" s="228"/>
      <c r="KQV1" s="228"/>
      <c r="KQW1" s="228"/>
      <c r="KQX1" s="228"/>
      <c r="KQY1" s="228"/>
      <c r="KQZ1" s="228"/>
      <c r="KRA1" s="228"/>
      <c r="KRB1" s="228"/>
      <c r="KRC1" s="228"/>
      <c r="KRD1" s="228"/>
      <c r="KRE1" s="228"/>
      <c r="KRF1" s="228"/>
      <c r="KRG1" s="228"/>
      <c r="KRH1" s="228"/>
      <c r="KRI1" s="228"/>
      <c r="KRJ1" s="228"/>
      <c r="KRK1" s="228"/>
      <c r="KRL1" s="228"/>
      <c r="KRM1" s="228"/>
      <c r="KRN1" s="228"/>
      <c r="KRO1" s="228"/>
      <c r="KRP1" s="228"/>
      <c r="KRQ1" s="228"/>
      <c r="KRR1" s="228"/>
      <c r="KRS1" s="228"/>
      <c r="KRT1" s="228"/>
      <c r="KRU1" s="228"/>
      <c r="KRV1" s="228"/>
      <c r="KRW1" s="228"/>
      <c r="KRX1" s="228"/>
      <c r="KRY1" s="228"/>
      <c r="KRZ1" s="228"/>
      <c r="KSA1" s="228"/>
      <c r="KSB1" s="228"/>
      <c r="KSC1" s="228"/>
      <c r="KSD1" s="228"/>
      <c r="KSE1" s="228"/>
      <c r="KSF1" s="228"/>
      <c r="KSG1" s="228"/>
      <c r="KSH1" s="228"/>
      <c r="KSI1" s="228"/>
      <c r="KSJ1" s="228"/>
      <c r="KSK1" s="228"/>
      <c r="KSL1" s="228"/>
      <c r="KSM1" s="228"/>
      <c r="KSN1" s="228"/>
      <c r="KSO1" s="228"/>
      <c r="KSP1" s="228"/>
      <c r="KSQ1" s="228"/>
      <c r="KSR1" s="228"/>
      <c r="KSS1" s="228"/>
      <c r="KST1" s="228"/>
      <c r="KSU1" s="228"/>
      <c r="KSV1" s="228"/>
      <c r="KSW1" s="228"/>
      <c r="KSX1" s="228"/>
      <c r="KSY1" s="228"/>
      <c r="KSZ1" s="228"/>
      <c r="KTA1" s="228"/>
      <c r="KTB1" s="228"/>
      <c r="KTC1" s="228"/>
      <c r="KTD1" s="228"/>
      <c r="KTE1" s="228"/>
      <c r="KTF1" s="228"/>
      <c r="KTG1" s="228"/>
      <c r="KTH1" s="228"/>
      <c r="KTI1" s="228"/>
      <c r="KTJ1" s="228"/>
      <c r="KTK1" s="228"/>
      <c r="KTL1" s="228"/>
      <c r="KTM1" s="228"/>
      <c r="KTN1" s="228"/>
      <c r="KTO1" s="228"/>
      <c r="KTP1" s="228"/>
      <c r="KTQ1" s="228"/>
      <c r="KTR1" s="228"/>
      <c r="KTS1" s="228"/>
      <c r="KTT1" s="228"/>
      <c r="KTU1" s="228"/>
      <c r="KTV1" s="228"/>
      <c r="KTW1" s="228"/>
      <c r="KTX1" s="228"/>
      <c r="KTY1" s="228"/>
      <c r="KTZ1" s="228"/>
      <c r="KUA1" s="228"/>
      <c r="KUB1" s="228"/>
      <c r="KUC1" s="228"/>
      <c r="KUD1" s="228"/>
      <c r="KUE1" s="228"/>
      <c r="KUF1" s="228"/>
      <c r="KUG1" s="228"/>
      <c r="KUH1" s="228"/>
      <c r="KUI1" s="228"/>
      <c r="KUJ1" s="228"/>
      <c r="KUK1" s="228"/>
      <c r="KUL1" s="228"/>
      <c r="KUM1" s="228"/>
      <c r="KUN1" s="228"/>
      <c r="KUO1" s="228"/>
      <c r="KUP1" s="228"/>
      <c r="KUQ1" s="228"/>
      <c r="KUR1" s="228"/>
      <c r="KUS1" s="228"/>
      <c r="KUT1" s="228"/>
      <c r="KUU1" s="228"/>
      <c r="KUV1" s="228"/>
      <c r="KUW1" s="228"/>
      <c r="KUX1" s="228"/>
      <c r="KUY1" s="228"/>
      <c r="KUZ1" s="228"/>
      <c r="KVA1" s="228"/>
      <c r="KVB1" s="228"/>
      <c r="KVC1" s="228"/>
      <c r="KVD1" s="228"/>
      <c r="KVE1" s="228"/>
      <c r="KVF1" s="228"/>
      <c r="KVG1" s="228"/>
      <c r="KVH1" s="228"/>
      <c r="KVI1" s="228"/>
      <c r="KVJ1" s="228"/>
      <c r="KVK1" s="228"/>
      <c r="KVL1" s="228"/>
      <c r="KVM1" s="228"/>
      <c r="KVN1" s="228"/>
      <c r="KVO1" s="228"/>
      <c r="KVP1" s="228"/>
      <c r="KVQ1" s="228"/>
      <c r="KVR1" s="228"/>
      <c r="KVS1" s="228"/>
      <c r="KVT1" s="228"/>
      <c r="KVU1" s="228"/>
      <c r="KVV1" s="228"/>
      <c r="KVW1" s="228"/>
      <c r="KVX1" s="228"/>
      <c r="KVY1" s="228"/>
      <c r="KVZ1" s="228"/>
      <c r="KWA1" s="228"/>
      <c r="KWB1" s="228"/>
      <c r="KWC1" s="228"/>
      <c r="KWD1" s="228"/>
      <c r="KWE1" s="228"/>
      <c r="KWF1" s="228"/>
      <c r="KWG1" s="228"/>
      <c r="KWH1" s="228"/>
      <c r="KWI1" s="228"/>
      <c r="KWJ1" s="228"/>
      <c r="KWK1" s="228"/>
      <c r="KWL1" s="228"/>
      <c r="KWM1" s="228"/>
      <c r="KWN1" s="228"/>
      <c r="KWO1" s="228"/>
      <c r="KWP1" s="228"/>
      <c r="KWQ1" s="228"/>
      <c r="KWR1" s="228"/>
      <c r="KWS1" s="228"/>
      <c r="KWT1" s="228"/>
      <c r="KWU1" s="228"/>
      <c r="KWV1" s="228"/>
      <c r="KWW1" s="228"/>
      <c r="KWX1" s="228"/>
      <c r="KWY1" s="228"/>
      <c r="KWZ1" s="228"/>
      <c r="KXA1" s="228"/>
      <c r="KXB1" s="228"/>
      <c r="KXC1" s="228"/>
      <c r="KXD1" s="228"/>
      <c r="KXE1" s="228"/>
      <c r="KXF1" s="228"/>
      <c r="KXG1" s="228"/>
      <c r="KXH1" s="228"/>
      <c r="KXI1" s="228"/>
      <c r="KXJ1" s="228"/>
      <c r="KXK1" s="228"/>
      <c r="KXL1" s="228"/>
      <c r="KXM1" s="228"/>
      <c r="KXN1" s="228"/>
      <c r="KXO1" s="228"/>
      <c r="KXP1" s="228"/>
      <c r="KXQ1" s="228"/>
      <c r="KXR1" s="228"/>
      <c r="KXS1" s="228"/>
      <c r="KXT1" s="228"/>
      <c r="KXU1" s="228"/>
      <c r="KXV1" s="228"/>
      <c r="KXW1" s="228"/>
      <c r="KXX1" s="228"/>
      <c r="KXY1" s="228"/>
      <c r="KXZ1" s="228"/>
      <c r="KYA1" s="228"/>
      <c r="KYB1" s="228"/>
      <c r="KYC1" s="228"/>
      <c r="KYD1" s="228"/>
      <c r="KYE1" s="228"/>
      <c r="KYF1" s="228"/>
      <c r="KYG1" s="228"/>
      <c r="KYH1" s="228"/>
      <c r="KYI1" s="228"/>
      <c r="KYJ1" s="228"/>
      <c r="KYK1" s="228"/>
      <c r="KYL1" s="228"/>
      <c r="KYM1" s="228"/>
      <c r="KYN1" s="228"/>
      <c r="KYO1" s="228"/>
      <c r="KYP1" s="228"/>
      <c r="KYQ1" s="228"/>
      <c r="KYR1" s="228"/>
      <c r="KYS1" s="228"/>
      <c r="KYT1" s="228"/>
      <c r="KYU1" s="228"/>
      <c r="KYV1" s="228"/>
      <c r="KYW1" s="228"/>
      <c r="KYX1" s="228"/>
      <c r="KYY1" s="228"/>
      <c r="KYZ1" s="228"/>
      <c r="KZA1" s="228"/>
      <c r="KZB1" s="228"/>
      <c r="KZC1" s="228"/>
      <c r="KZD1" s="228"/>
      <c r="KZE1" s="228"/>
      <c r="KZF1" s="228"/>
      <c r="KZG1" s="228"/>
      <c r="KZH1" s="228"/>
      <c r="KZI1" s="228"/>
      <c r="KZJ1" s="228"/>
      <c r="KZK1" s="228"/>
      <c r="KZL1" s="228"/>
      <c r="KZM1" s="228"/>
      <c r="KZN1" s="228"/>
      <c r="KZO1" s="228"/>
      <c r="KZP1" s="228"/>
      <c r="KZQ1" s="228"/>
      <c r="KZR1" s="228"/>
      <c r="KZS1" s="228"/>
      <c r="KZT1" s="228"/>
      <c r="KZU1" s="228"/>
      <c r="KZV1" s="228"/>
      <c r="KZW1" s="228"/>
      <c r="KZX1" s="228"/>
      <c r="KZY1" s="228"/>
      <c r="KZZ1" s="228"/>
      <c r="LAA1" s="228"/>
      <c r="LAB1" s="228"/>
      <c r="LAC1" s="228"/>
      <c r="LAD1" s="228"/>
      <c r="LAE1" s="228"/>
      <c r="LAF1" s="228"/>
      <c r="LAG1" s="228"/>
      <c r="LAH1" s="228"/>
      <c r="LAI1" s="228"/>
      <c r="LAJ1" s="228"/>
      <c r="LAK1" s="228"/>
      <c r="LAL1" s="228"/>
      <c r="LAM1" s="228"/>
      <c r="LAN1" s="228"/>
      <c r="LAO1" s="228"/>
      <c r="LAP1" s="228"/>
      <c r="LAQ1" s="228"/>
      <c r="LAR1" s="228"/>
      <c r="LAS1" s="228"/>
      <c r="LAT1" s="228"/>
      <c r="LAU1" s="228"/>
      <c r="LAV1" s="228"/>
      <c r="LAW1" s="228"/>
      <c r="LAX1" s="228"/>
      <c r="LAY1" s="228"/>
      <c r="LAZ1" s="228"/>
      <c r="LBA1" s="228"/>
      <c r="LBB1" s="228"/>
      <c r="LBC1" s="228"/>
      <c r="LBD1" s="228"/>
      <c r="LBE1" s="228"/>
      <c r="LBF1" s="228"/>
      <c r="LBG1" s="228"/>
      <c r="LBH1" s="228"/>
      <c r="LBI1" s="228"/>
      <c r="LBJ1" s="228"/>
      <c r="LBK1" s="228"/>
      <c r="LBL1" s="228"/>
      <c r="LBM1" s="228"/>
      <c r="LBN1" s="228"/>
      <c r="LBO1" s="228"/>
      <c r="LBP1" s="228"/>
      <c r="LBQ1" s="228"/>
      <c r="LBR1" s="228"/>
      <c r="LBS1" s="228"/>
      <c r="LBT1" s="228"/>
      <c r="LBU1" s="228"/>
      <c r="LBV1" s="228"/>
      <c r="LBW1" s="228"/>
      <c r="LBX1" s="228"/>
      <c r="LBY1" s="228"/>
      <c r="LBZ1" s="228"/>
      <c r="LCA1" s="228"/>
      <c r="LCB1" s="228"/>
      <c r="LCC1" s="228"/>
      <c r="LCD1" s="228"/>
      <c r="LCE1" s="228"/>
      <c r="LCF1" s="228"/>
      <c r="LCG1" s="228"/>
      <c r="LCH1" s="228"/>
      <c r="LCI1" s="228"/>
      <c r="LCJ1" s="228"/>
      <c r="LCK1" s="228"/>
      <c r="LCL1" s="228"/>
      <c r="LCM1" s="228"/>
      <c r="LCN1" s="228"/>
      <c r="LCO1" s="228"/>
      <c r="LCP1" s="228"/>
      <c r="LCQ1" s="228"/>
      <c r="LCR1" s="228"/>
      <c r="LCS1" s="228"/>
      <c r="LCT1" s="228"/>
      <c r="LCU1" s="228"/>
      <c r="LCV1" s="228"/>
      <c r="LCW1" s="228"/>
      <c r="LCX1" s="228"/>
      <c r="LCY1" s="228"/>
      <c r="LCZ1" s="228"/>
      <c r="LDA1" s="228"/>
      <c r="LDB1" s="228"/>
      <c r="LDC1" s="228"/>
      <c r="LDD1" s="228"/>
      <c r="LDE1" s="228"/>
      <c r="LDF1" s="228"/>
      <c r="LDG1" s="228"/>
      <c r="LDH1" s="228"/>
      <c r="LDI1" s="228"/>
      <c r="LDJ1" s="228"/>
      <c r="LDK1" s="228"/>
      <c r="LDL1" s="228"/>
      <c r="LDM1" s="228"/>
      <c r="LDN1" s="228"/>
      <c r="LDO1" s="228"/>
      <c r="LDP1" s="228"/>
      <c r="LDQ1" s="228"/>
      <c r="LDR1" s="228"/>
      <c r="LDS1" s="228"/>
      <c r="LDT1" s="228"/>
      <c r="LDU1" s="228"/>
      <c r="LDV1" s="228"/>
      <c r="LDW1" s="228"/>
      <c r="LDX1" s="228"/>
      <c r="LDY1" s="228"/>
      <c r="LDZ1" s="228"/>
      <c r="LEA1" s="228"/>
      <c r="LEB1" s="228"/>
      <c r="LEC1" s="228"/>
      <c r="LED1" s="228"/>
      <c r="LEE1" s="228"/>
      <c r="LEF1" s="228"/>
      <c r="LEG1" s="228"/>
      <c r="LEH1" s="228"/>
      <c r="LEI1" s="228"/>
      <c r="LEJ1" s="228"/>
      <c r="LEK1" s="228"/>
      <c r="LEL1" s="228"/>
      <c r="LEM1" s="228"/>
      <c r="LEN1" s="228"/>
      <c r="LEO1" s="228"/>
      <c r="LEP1" s="228"/>
      <c r="LEQ1" s="228"/>
      <c r="LER1" s="228"/>
      <c r="LES1" s="228"/>
      <c r="LET1" s="228"/>
      <c r="LEU1" s="228"/>
      <c r="LEV1" s="228"/>
      <c r="LEW1" s="228"/>
      <c r="LEX1" s="228"/>
      <c r="LEY1" s="228"/>
      <c r="LEZ1" s="228"/>
      <c r="LFA1" s="228"/>
      <c r="LFB1" s="228"/>
      <c r="LFC1" s="228"/>
      <c r="LFD1" s="228"/>
      <c r="LFE1" s="228"/>
      <c r="LFF1" s="228"/>
      <c r="LFG1" s="228"/>
      <c r="LFH1" s="228"/>
      <c r="LFI1" s="228"/>
      <c r="LFJ1" s="228"/>
      <c r="LFK1" s="228"/>
      <c r="LFL1" s="228"/>
      <c r="LFM1" s="228"/>
      <c r="LFN1" s="228"/>
      <c r="LFO1" s="228"/>
      <c r="LFP1" s="228"/>
      <c r="LFQ1" s="228"/>
      <c r="LFR1" s="228"/>
      <c r="LFS1" s="228"/>
      <c r="LFT1" s="228"/>
      <c r="LFU1" s="228"/>
      <c r="LFV1" s="228"/>
      <c r="LFW1" s="228"/>
      <c r="LFX1" s="228"/>
      <c r="LFY1" s="228"/>
      <c r="LFZ1" s="228"/>
      <c r="LGA1" s="228"/>
      <c r="LGB1" s="228"/>
      <c r="LGC1" s="228"/>
      <c r="LGD1" s="228"/>
      <c r="LGE1" s="228"/>
      <c r="LGF1" s="228"/>
      <c r="LGG1" s="228"/>
      <c r="LGH1" s="228"/>
      <c r="LGI1" s="228"/>
      <c r="LGJ1" s="228"/>
      <c r="LGK1" s="228"/>
      <c r="LGL1" s="228"/>
      <c r="LGM1" s="228"/>
      <c r="LGN1" s="228"/>
      <c r="LGO1" s="228"/>
      <c r="LGP1" s="228"/>
      <c r="LGQ1" s="228"/>
      <c r="LGR1" s="228"/>
      <c r="LGS1" s="228"/>
      <c r="LGT1" s="228"/>
      <c r="LGU1" s="228"/>
      <c r="LGV1" s="228"/>
      <c r="LGW1" s="228"/>
      <c r="LGX1" s="228"/>
      <c r="LGY1" s="228"/>
      <c r="LGZ1" s="228"/>
      <c r="LHA1" s="228"/>
      <c r="LHB1" s="228"/>
      <c r="LHC1" s="228"/>
      <c r="LHD1" s="228"/>
      <c r="LHE1" s="228"/>
      <c r="LHF1" s="228"/>
      <c r="LHG1" s="228"/>
      <c r="LHH1" s="228"/>
      <c r="LHI1" s="228"/>
      <c r="LHJ1" s="228"/>
      <c r="LHK1" s="228"/>
      <c r="LHL1" s="228"/>
      <c r="LHM1" s="228"/>
      <c r="LHN1" s="228"/>
      <c r="LHO1" s="228"/>
      <c r="LHP1" s="228"/>
      <c r="LHQ1" s="228"/>
      <c r="LHR1" s="228"/>
      <c r="LHS1" s="228"/>
      <c r="LHT1" s="228"/>
      <c r="LHU1" s="228"/>
      <c r="LHV1" s="228"/>
      <c r="LHW1" s="228"/>
      <c r="LHX1" s="228"/>
      <c r="LHY1" s="228"/>
      <c r="LHZ1" s="228"/>
      <c r="LIA1" s="228"/>
      <c r="LIB1" s="228"/>
      <c r="LIC1" s="228"/>
      <c r="LID1" s="228"/>
      <c r="LIE1" s="228"/>
      <c r="LIF1" s="228"/>
      <c r="LIG1" s="228"/>
      <c r="LIH1" s="228"/>
      <c r="LII1" s="228"/>
      <c r="LIJ1" s="228"/>
      <c r="LIK1" s="228"/>
      <c r="LIL1" s="228"/>
      <c r="LIM1" s="228"/>
      <c r="LIN1" s="228"/>
      <c r="LIO1" s="228"/>
      <c r="LIP1" s="228"/>
      <c r="LIQ1" s="228"/>
      <c r="LIR1" s="228"/>
      <c r="LIS1" s="228"/>
      <c r="LIT1" s="228"/>
      <c r="LIU1" s="228"/>
      <c r="LIV1" s="228"/>
      <c r="LIW1" s="228"/>
      <c r="LIX1" s="228"/>
      <c r="LIY1" s="228"/>
      <c r="LIZ1" s="228"/>
      <c r="LJA1" s="228"/>
      <c r="LJB1" s="228"/>
      <c r="LJC1" s="228"/>
      <c r="LJD1" s="228"/>
      <c r="LJE1" s="228"/>
      <c r="LJF1" s="228"/>
      <c r="LJG1" s="228"/>
      <c r="LJH1" s="228"/>
      <c r="LJI1" s="228"/>
      <c r="LJJ1" s="228"/>
      <c r="LJK1" s="228"/>
      <c r="LJL1" s="228"/>
      <c r="LJM1" s="228"/>
      <c r="LJN1" s="228"/>
      <c r="LJO1" s="228"/>
      <c r="LJP1" s="228"/>
      <c r="LJQ1" s="228"/>
      <c r="LJR1" s="228"/>
      <c r="LJS1" s="228"/>
      <c r="LJT1" s="228"/>
      <c r="LJU1" s="228"/>
      <c r="LJV1" s="228"/>
      <c r="LJW1" s="228"/>
      <c r="LJX1" s="228"/>
      <c r="LJY1" s="228"/>
      <c r="LJZ1" s="228"/>
      <c r="LKA1" s="228"/>
      <c r="LKB1" s="228"/>
      <c r="LKC1" s="228"/>
      <c r="LKD1" s="228"/>
      <c r="LKE1" s="228"/>
      <c r="LKF1" s="228"/>
      <c r="LKG1" s="228"/>
      <c r="LKH1" s="228"/>
      <c r="LKI1" s="228"/>
      <c r="LKJ1" s="228"/>
      <c r="LKK1" s="228"/>
      <c r="LKL1" s="228"/>
      <c r="LKM1" s="228"/>
      <c r="LKN1" s="228"/>
      <c r="LKO1" s="228"/>
      <c r="LKP1" s="228"/>
      <c r="LKQ1" s="228"/>
      <c r="LKR1" s="228"/>
      <c r="LKS1" s="228"/>
      <c r="LKT1" s="228"/>
      <c r="LKU1" s="228"/>
      <c r="LKV1" s="228"/>
      <c r="LKW1" s="228"/>
      <c r="LKX1" s="228"/>
      <c r="LKY1" s="228"/>
      <c r="LKZ1" s="228"/>
      <c r="LLA1" s="228"/>
      <c r="LLB1" s="228"/>
      <c r="LLC1" s="228"/>
      <c r="LLD1" s="228"/>
      <c r="LLE1" s="228"/>
      <c r="LLF1" s="228"/>
      <c r="LLG1" s="228"/>
      <c r="LLH1" s="228"/>
      <c r="LLI1" s="228"/>
      <c r="LLJ1" s="228"/>
      <c r="LLK1" s="228"/>
      <c r="LLL1" s="228"/>
      <c r="LLM1" s="228"/>
      <c r="LLN1" s="228"/>
      <c r="LLO1" s="228"/>
      <c r="LLP1" s="228"/>
      <c r="LLQ1" s="228"/>
      <c r="LLR1" s="228"/>
      <c r="LLS1" s="228"/>
      <c r="LLT1" s="228"/>
      <c r="LLU1" s="228"/>
      <c r="LLV1" s="228"/>
      <c r="LLW1" s="228"/>
      <c r="LLX1" s="228"/>
      <c r="LLY1" s="228"/>
      <c r="LLZ1" s="228"/>
      <c r="LMA1" s="228"/>
      <c r="LMB1" s="228"/>
      <c r="LMC1" s="228"/>
      <c r="LMD1" s="228"/>
      <c r="LME1" s="228"/>
      <c r="LMF1" s="228"/>
      <c r="LMG1" s="228"/>
      <c r="LMH1" s="228"/>
      <c r="LMI1" s="228"/>
      <c r="LMJ1" s="228"/>
      <c r="LMK1" s="228"/>
      <c r="LML1" s="228"/>
      <c r="LMM1" s="228"/>
      <c r="LMN1" s="228"/>
      <c r="LMO1" s="228"/>
      <c r="LMP1" s="228"/>
      <c r="LMQ1" s="228"/>
      <c r="LMR1" s="228"/>
      <c r="LMS1" s="228"/>
      <c r="LMT1" s="228"/>
      <c r="LMU1" s="228"/>
      <c r="LMV1" s="228"/>
      <c r="LMW1" s="228"/>
      <c r="LMX1" s="228"/>
      <c r="LMY1" s="228"/>
      <c r="LMZ1" s="228"/>
      <c r="LNA1" s="228"/>
      <c r="LNB1" s="228"/>
      <c r="LNC1" s="228"/>
      <c r="LND1" s="228"/>
      <c r="LNE1" s="228"/>
      <c r="LNF1" s="228"/>
      <c r="LNG1" s="228"/>
      <c r="LNH1" s="228"/>
      <c r="LNI1" s="228"/>
      <c r="LNJ1" s="228"/>
      <c r="LNK1" s="228"/>
      <c r="LNL1" s="228"/>
      <c r="LNM1" s="228"/>
      <c r="LNN1" s="228"/>
      <c r="LNO1" s="228"/>
      <c r="LNP1" s="228"/>
      <c r="LNQ1" s="228"/>
      <c r="LNR1" s="228"/>
      <c r="LNS1" s="228"/>
      <c r="LNT1" s="228"/>
      <c r="LNU1" s="228"/>
      <c r="LNV1" s="228"/>
      <c r="LNW1" s="228"/>
      <c r="LNX1" s="228"/>
      <c r="LNY1" s="228"/>
      <c r="LNZ1" s="228"/>
      <c r="LOA1" s="228"/>
      <c r="LOB1" s="228"/>
      <c r="LOC1" s="228"/>
      <c r="LOD1" s="228"/>
      <c r="LOE1" s="228"/>
      <c r="LOF1" s="228"/>
      <c r="LOG1" s="228"/>
      <c r="LOH1" s="228"/>
      <c r="LOI1" s="228"/>
      <c r="LOJ1" s="228"/>
      <c r="LOK1" s="228"/>
      <c r="LOL1" s="228"/>
      <c r="LOM1" s="228"/>
      <c r="LON1" s="228"/>
      <c r="LOO1" s="228"/>
      <c r="LOP1" s="228"/>
      <c r="LOQ1" s="228"/>
      <c r="LOR1" s="228"/>
      <c r="LOS1" s="228"/>
      <c r="LOT1" s="228"/>
      <c r="LOU1" s="228"/>
      <c r="LOV1" s="228"/>
      <c r="LOW1" s="228"/>
      <c r="LOX1" s="228"/>
      <c r="LOY1" s="228"/>
      <c r="LOZ1" s="228"/>
      <c r="LPA1" s="228"/>
      <c r="LPB1" s="228"/>
      <c r="LPC1" s="228"/>
      <c r="LPD1" s="228"/>
      <c r="LPE1" s="228"/>
      <c r="LPF1" s="228"/>
      <c r="LPG1" s="228"/>
      <c r="LPH1" s="228"/>
      <c r="LPI1" s="228"/>
      <c r="LPJ1" s="228"/>
      <c r="LPK1" s="228"/>
      <c r="LPL1" s="228"/>
      <c r="LPM1" s="228"/>
      <c r="LPN1" s="228"/>
      <c r="LPO1" s="228"/>
      <c r="LPP1" s="228"/>
      <c r="LPQ1" s="228"/>
      <c r="LPR1" s="228"/>
      <c r="LPS1" s="228"/>
      <c r="LPT1" s="228"/>
      <c r="LPU1" s="228"/>
      <c r="LPV1" s="228"/>
      <c r="LPW1" s="228"/>
      <c r="LPX1" s="228"/>
      <c r="LPY1" s="228"/>
      <c r="LPZ1" s="228"/>
      <c r="LQA1" s="228"/>
      <c r="LQB1" s="228"/>
      <c r="LQC1" s="228"/>
      <c r="LQD1" s="228"/>
      <c r="LQE1" s="228"/>
      <c r="LQF1" s="228"/>
      <c r="LQG1" s="228"/>
      <c r="LQH1" s="228"/>
      <c r="LQI1" s="228"/>
      <c r="LQJ1" s="228"/>
      <c r="LQK1" s="228"/>
      <c r="LQL1" s="228"/>
      <c r="LQM1" s="228"/>
      <c r="LQN1" s="228"/>
      <c r="LQO1" s="228"/>
      <c r="LQP1" s="228"/>
      <c r="LQQ1" s="228"/>
      <c r="LQR1" s="228"/>
      <c r="LQS1" s="228"/>
      <c r="LQT1" s="228"/>
      <c r="LQU1" s="228"/>
      <c r="LQV1" s="228"/>
      <c r="LQW1" s="228"/>
      <c r="LQX1" s="228"/>
      <c r="LQY1" s="228"/>
      <c r="LQZ1" s="228"/>
      <c r="LRA1" s="228"/>
      <c r="LRB1" s="228"/>
      <c r="LRC1" s="228"/>
      <c r="LRD1" s="228"/>
      <c r="LRE1" s="228"/>
      <c r="LRF1" s="228"/>
      <c r="LRG1" s="228"/>
      <c r="LRH1" s="228"/>
      <c r="LRI1" s="228"/>
      <c r="LRJ1" s="228"/>
      <c r="LRK1" s="228"/>
      <c r="LRL1" s="228"/>
      <c r="LRM1" s="228"/>
      <c r="LRN1" s="228"/>
      <c r="LRO1" s="228"/>
      <c r="LRP1" s="228"/>
      <c r="LRQ1" s="228"/>
      <c r="LRR1" s="228"/>
      <c r="LRS1" s="228"/>
      <c r="LRT1" s="228"/>
      <c r="LRU1" s="228"/>
      <c r="LRV1" s="228"/>
      <c r="LRW1" s="228"/>
      <c r="LRX1" s="228"/>
      <c r="LRY1" s="228"/>
      <c r="LRZ1" s="228"/>
      <c r="LSA1" s="228"/>
      <c r="LSB1" s="228"/>
      <c r="LSC1" s="228"/>
      <c r="LSD1" s="228"/>
      <c r="LSE1" s="228"/>
      <c r="LSF1" s="228"/>
      <c r="LSG1" s="228"/>
      <c r="LSH1" s="228"/>
      <c r="LSI1" s="228"/>
      <c r="LSJ1" s="228"/>
      <c r="LSK1" s="228"/>
      <c r="LSL1" s="228"/>
      <c r="LSM1" s="228"/>
      <c r="LSN1" s="228"/>
      <c r="LSO1" s="228"/>
      <c r="LSP1" s="228"/>
      <c r="LSQ1" s="228"/>
      <c r="LSR1" s="228"/>
      <c r="LSS1" s="228"/>
      <c r="LST1" s="228"/>
      <c r="LSU1" s="228"/>
      <c r="LSV1" s="228"/>
      <c r="LSW1" s="228"/>
      <c r="LSX1" s="228"/>
      <c r="LSY1" s="228"/>
      <c r="LSZ1" s="228"/>
      <c r="LTA1" s="228"/>
      <c r="LTB1" s="228"/>
      <c r="LTC1" s="228"/>
      <c r="LTD1" s="228"/>
      <c r="LTE1" s="228"/>
      <c r="LTF1" s="228"/>
      <c r="LTG1" s="228"/>
      <c r="LTH1" s="228"/>
      <c r="LTI1" s="228"/>
      <c r="LTJ1" s="228"/>
      <c r="LTK1" s="228"/>
      <c r="LTL1" s="228"/>
      <c r="LTM1" s="228"/>
      <c r="LTN1" s="228"/>
      <c r="LTO1" s="228"/>
      <c r="LTP1" s="228"/>
      <c r="LTQ1" s="228"/>
      <c r="LTR1" s="228"/>
      <c r="LTS1" s="228"/>
      <c r="LTT1" s="228"/>
      <c r="LTU1" s="228"/>
      <c r="LTV1" s="228"/>
      <c r="LTW1" s="228"/>
      <c r="LTX1" s="228"/>
      <c r="LTY1" s="228"/>
      <c r="LTZ1" s="228"/>
      <c r="LUA1" s="228"/>
      <c r="LUB1" s="228"/>
      <c r="LUC1" s="228"/>
      <c r="LUD1" s="228"/>
      <c r="LUE1" s="228"/>
      <c r="LUF1" s="228"/>
      <c r="LUG1" s="228"/>
      <c r="LUH1" s="228"/>
      <c r="LUI1" s="228"/>
      <c r="LUJ1" s="228"/>
      <c r="LUK1" s="228"/>
      <c r="LUL1" s="228"/>
      <c r="LUM1" s="228"/>
      <c r="LUN1" s="228"/>
      <c r="LUO1" s="228"/>
      <c r="LUP1" s="228"/>
      <c r="LUQ1" s="228"/>
      <c r="LUR1" s="228"/>
      <c r="LUS1" s="228"/>
      <c r="LUT1" s="228"/>
      <c r="LUU1" s="228"/>
      <c r="LUV1" s="228"/>
      <c r="LUW1" s="228"/>
      <c r="LUX1" s="228"/>
      <c r="LUY1" s="228"/>
      <c r="LUZ1" s="228"/>
      <c r="LVA1" s="228"/>
      <c r="LVB1" s="228"/>
      <c r="LVC1" s="228"/>
      <c r="LVD1" s="228"/>
      <c r="LVE1" s="228"/>
      <c r="LVF1" s="228"/>
      <c r="LVG1" s="228"/>
      <c r="LVH1" s="228"/>
      <c r="LVI1" s="228"/>
      <c r="LVJ1" s="228"/>
      <c r="LVK1" s="228"/>
      <c r="LVL1" s="228"/>
      <c r="LVM1" s="228"/>
      <c r="LVN1" s="228"/>
      <c r="LVO1" s="228"/>
      <c r="LVP1" s="228"/>
      <c r="LVQ1" s="228"/>
      <c r="LVR1" s="228"/>
      <c r="LVS1" s="228"/>
      <c r="LVT1" s="228"/>
      <c r="LVU1" s="228"/>
      <c r="LVV1" s="228"/>
      <c r="LVW1" s="228"/>
      <c r="LVX1" s="228"/>
      <c r="LVY1" s="228"/>
      <c r="LVZ1" s="228"/>
      <c r="LWA1" s="228"/>
      <c r="LWB1" s="228"/>
      <c r="LWC1" s="228"/>
      <c r="LWD1" s="228"/>
      <c r="LWE1" s="228"/>
      <c r="LWF1" s="228"/>
      <c r="LWG1" s="228"/>
      <c r="LWH1" s="228"/>
      <c r="LWI1" s="228"/>
      <c r="LWJ1" s="228"/>
      <c r="LWK1" s="228"/>
      <c r="LWL1" s="228"/>
      <c r="LWM1" s="228"/>
      <c r="LWN1" s="228"/>
      <c r="LWO1" s="228"/>
      <c r="LWP1" s="228"/>
      <c r="LWQ1" s="228"/>
      <c r="LWR1" s="228"/>
      <c r="LWS1" s="228"/>
      <c r="LWT1" s="228"/>
      <c r="LWU1" s="228"/>
      <c r="LWV1" s="228"/>
      <c r="LWW1" s="228"/>
      <c r="LWX1" s="228"/>
      <c r="LWY1" s="228"/>
      <c r="LWZ1" s="228"/>
      <c r="LXA1" s="228"/>
      <c r="LXB1" s="228"/>
      <c r="LXC1" s="228"/>
      <c r="LXD1" s="228"/>
      <c r="LXE1" s="228"/>
      <c r="LXF1" s="228"/>
      <c r="LXG1" s="228"/>
      <c r="LXH1" s="228"/>
      <c r="LXI1" s="228"/>
      <c r="LXJ1" s="228"/>
      <c r="LXK1" s="228"/>
      <c r="LXL1" s="228"/>
      <c r="LXM1" s="228"/>
      <c r="LXN1" s="228"/>
      <c r="LXO1" s="228"/>
      <c r="LXP1" s="228"/>
      <c r="LXQ1" s="228"/>
      <c r="LXR1" s="228"/>
      <c r="LXS1" s="228"/>
      <c r="LXT1" s="228"/>
      <c r="LXU1" s="228"/>
      <c r="LXV1" s="228"/>
      <c r="LXW1" s="228"/>
      <c r="LXX1" s="228"/>
      <c r="LXY1" s="228"/>
      <c r="LXZ1" s="228"/>
      <c r="LYA1" s="228"/>
      <c r="LYB1" s="228"/>
      <c r="LYC1" s="228"/>
      <c r="LYD1" s="228"/>
      <c r="LYE1" s="228"/>
      <c r="LYF1" s="228"/>
      <c r="LYG1" s="228"/>
      <c r="LYH1" s="228"/>
      <c r="LYI1" s="228"/>
      <c r="LYJ1" s="228"/>
      <c r="LYK1" s="228"/>
      <c r="LYL1" s="228"/>
      <c r="LYM1" s="228"/>
      <c r="LYN1" s="228"/>
      <c r="LYO1" s="228"/>
      <c r="LYP1" s="228"/>
      <c r="LYQ1" s="228"/>
      <c r="LYR1" s="228"/>
      <c r="LYS1" s="228"/>
      <c r="LYT1" s="228"/>
      <c r="LYU1" s="228"/>
      <c r="LYV1" s="228"/>
      <c r="LYW1" s="228"/>
      <c r="LYX1" s="228"/>
      <c r="LYY1" s="228"/>
      <c r="LYZ1" s="228"/>
      <c r="LZA1" s="228"/>
      <c r="LZB1" s="228"/>
      <c r="LZC1" s="228"/>
      <c r="LZD1" s="228"/>
      <c r="LZE1" s="228"/>
      <c r="LZF1" s="228"/>
      <c r="LZG1" s="228"/>
      <c r="LZH1" s="228"/>
      <c r="LZI1" s="228"/>
      <c r="LZJ1" s="228"/>
      <c r="LZK1" s="228"/>
      <c r="LZL1" s="228"/>
      <c r="LZM1" s="228"/>
      <c r="LZN1" s="228"/>
      <c r="LZO1" s="228"/>
      <c r="LZP1" s="228"/>
      <c r="LZQ1" s="228"/>
      <c r="LZR1" s="228"/>
      <c r="LZS1" s="228"/>
      <c r="LZT1" s="228"/>
      <c r="LZU1" s="228"/>
      <c r="LZV1" s="228"/>
      <c r="LZW1" s="228"/>
      <c r="LZX1" s="228"/>
      <c r="LZY1" s="228"/>
      <c r="LZZ1" s="228"/>
      <c r="MAA1" s="228"/>
      <c r="MAB1" s="228"/>
      <c r="MAC1" s="228"/>
      <c r="MAD1" s="228"/>
      <c r="MAE1" s="228"/>
      <c r="MAF1" s="228"/>
      <c r="MAG1" s="228"/>
      <c r="MAH1" s="228"/>
      <c r="MAI1" s="228"/>
      <c r="MAJ1" s="228"/>
      <c r="MAK1" s="228"/>
      <c r="MAL1" s="228"/>
      <c r="MAM1" s="228"/>
      <c r="MAN1" s="228"/>
      <c r="MAO1" s="228"/>
      <c r="MAP1" s="228"/>
      <c r="MAQ1" s="228"/>
      <c r="MAR1" s="228"/>
      <c r="MAS1" s="228"/>
      <c r="MAT1" s="228"/>
      <c r="MAU1" s="228"/>
      <c r="MAV1" s="228"/>
      <c r="MAW1" s="228"/>
      <c r="MAX1" s="228"/>
      <c r="MAY1" s="228"/>
      <c r="MAZ1" s="228"/>
      <c r="MBA1" s="228"/>
      <c r="MBB1" s="228"/>
      <c r="MBC1" s="228"/>
      <c r="MBD1" s="228"/>
      <c r="MBE1" s="228"/>
      <c r="MBF1" s="228"/>
      <c r="MBG1" s="228"/>
      <c r="MBH1" s="228"/>
      <c r="MBI1" s="228"/>
      <c r="MBJ1" s="228"/>
      <c r="MBK1" s="228"/>
      <c r="MBL1" s="228"/>
      <c r="MBM1" s="228"/>
      <c r="MBN1" s="228"/>
      <c r="MBO1" s="228"/>
      <c r="MBP1" s="228"/>
      <c r="MBQ1" s="228"/>
      <c r="MBR1" s="228"/>
      <c r="MBS1" s="228"/>
      <c r="MBT1" s="228"/>
      <c r="MBU1" s="228"/>
      <c r="MBV1" s="228"/>
      <c r="MBW1" s="228"/>
      <c r="MBX1" s="228"/>
      <c r="MBY1" s="228"/>
      <c r="MBZ1" s="228"/>
      <c r="MCA1" s="228"/>
      <c r="MCB1" s="228"/>
      <c r="MCC1" s="228"/>
      <c r="MCD1" s="228"/>
      <c r="MCE1" s="228"/>
      <c r="MCF1" s="228"/>
      <c r="MCG1" s="228"/>
      <c r="MCH1" s="228"/>
      <c r="MCI1" s="228"/>
      <c r="MCJ1" s="228"/>
      <c r="MCK1" s="228"/>
      <c r="MCL1" s="228"/>
      <c r="MCM1" s="228"/>
      <c r="MCN1" s="228"/>
      <c r="MCO1" s="228"/>
      <c r="MCP1" s="228"/>
      <c r="MCQ1" s="228"/>
      <c r="MCR1" s="228"/>
      <c r="MCS1" s="228"/>
      <c r="MCT1" s="228"/>
      <c r="MCU1" s="228"/>
      <c r="MCV1" s="228"/>
      <c r="MCW1" s="228"/>
      <c r="MCX1" s="228"/>
      <c r="MCY1" s="228"/>
      <c r="MCZ1" s="228"/>
      <c r="MDA1" s="228"/>
      <c r="MDB1" s="228"/>
      <c r="MDC1" s="228"/>
      <c r="MDD1" s="228"/>
      <c r="MDE1" s="228"/>
      <c r="MDF1" s="228"/>
      <c r="MDG1" s="228"/>
      <c r="MDH1" s="228"/>
      <c r="MDI1" s="228"/>
      <c r="MDJ1" s="228"/>
      <c r="MDK1" s="228"/>
      <c r="MDL1" s="228"/>
      <c r="MDM1" s="228"/>
      <c r="MDN1" s="228"/>
      <c r="MDO1" s="228"/>
      <c r="MDP1" s="228"/>
      <c r="MDQ1" s="228"/>
      <c r="MDR1" s="228"/>
      <c r="MDS1" s="228"/>
      <c r="MDT1" s="228"/>
      <c r="MDU1" s="228"/>
      <c r="MDV1" s="228"/>
      <c r="MDW1" s="228"/>
      <c r="MDX1" s="228"/>
      <c r="MDY1" s="228"/>
      <c r="MDZ1" s="228"/>
      <c r="MEA1" s="228"/>
      <c r="MEB1" s="228"/>
      <c r="MEC1" s="228"/>
      <c r="MED1" s="228"/>
      <c r="MEE1" s="228"/>
      <c r="MEF1" s="228"/>
      <c r="MEG1" s="228"/>
      <c r="MEH1" s="228"/>
      <c r="MEI1" s="228"/>
      <c r="MEJ1" s="228"/>
      <c r="MEK1" s="228"/>
      <c r="MEL1" s="228"/>
      <c r="MEM1" s="228"/>
      <c r="MEN1" s="228"/>
      <c r="MEO1" s="228"/>
      <c r="MEP1" s="228"/>
      <c r="MEQ1" s="228"/>
      <c r="MER1" s="228"/>
      <c r="MES1" s="228"/>
      <c r="MET1" s="228"/>
      <c r="MEU1" s="228"/>
      <c r="MEV1" s="228"/>
      <c r="MEW1" s="228"/>
      <c r="MEX1" s="228"/>
      <c r="MEY1" s="228"/>
      <c r="MEZ1" s="228"/>
      <c r="MFA1" s="228"/>
      <c r="MFB1" s="228"/>
      <c r="MFC1" s="228"/>
      <c r="MFD1" s="228"/>
      <c r="MFE1" s="228"/>
      <c r="MFF1" s="228"/>
      <c r="MFG1" s="228"/>
      <c r="MFH1" s="228"/>
      <c r="MFI1" s="228"/>
      <c r="MFJ1" s="228"/>
      <c r="MFK1" s="228"/>
      <c r="MFL1" s="228"/>
      <c r="MFM1" s="228"/>
      <c r="MFN1" s="228"/>
      <c r="MFO1" s="228"/>
      <c r="MFP1" s="228"/>
      <c r="MFQ1" s="228"/>
      <c r="MFR1" s="228"/>
      <c r="MFS1" s="228"/>
      <c r="MFT1" s="228"/>
      <c r="MFU1" s="228"/>
      <c r="MFV1" s="228"/>
      <c r="MFW1" s="228"/>
      <c r="MFX1" s="228"/>
      <c r="MFY1" s="228"/>
      <c r="MFZ1" s="228"/>
      <c r="MGA1" s="228"/>
      <c r="MGB1" s="228"/>
      <c r="MGC1" s="228"/>
      <c r="MGD1" s="228"/>
      <c r="MGE1" s="228"/>
      <c r="MGF1" s="228"/>
      <c r="MGG1" s="228"/>
      <c r="MGH1" s="228"/>
      <c r="MGI1" s="228"/>
      <c r="MGJ1" s="228"/>
      <c r="MGK1" s="228"/>
      <c r="MGL1" s="228"/>
      <c r="MGM1" s="228"/>
      <c r="MGN1" s="228"/>
      <c r="MGO1" s="228"/>
      <c r="MGP1" s="228"/>
      <c r="MGQ1" s="228"/>
      <c r="MGR1" s="228"/>
      <c r="MGS1" s="228"/>
      <c r="MGT1" s="228"/>
      <c r="MGU1" s="228"/>
      <c r="MGV1" s="228"/>
      <c r="MGW1" s="228"/>
      <c r="MGX1" s="228"/>
      <c r="MGY1" s="228"/>
      <c r="MGZ1" s="228"/>
      <c r="MHA1" s="228"/>
      <c r="MHB1" s="228"/>
      <c r="MHC1" s="228"/>
      <c r="MHD1" s="228"/>
      <c r="MHE1" s="228"/>
      <c r="MHF1" s="228"/>
      <c r="MHG1" s="228"/>
      <c r="MHH1" s="228"/>
      <c r="MHI1" s="228"/>
      <c r="MHJ1" s="228"/>
      <c r="MHK1" s="228"/>
      <c r="MHL1" s="228"/>
      <c r="MHM1" s="228"/>
      <c r="MHN1" s="228"/>
      <c r="MHO1" s="228"/>
      <c r="MHP1" s="228"/>
      <c r="MHQ1" s="228"/>
      <c r="MHR1" s="228"/>
      <c r="MHS1" s="228"/>
      <c r="MHT1" s="228"/>
      <c r="MHU1" s="228"/>
      <c r="MHV1" s="228"/>
      <c r="MHW1" s="228"/>
      <c r="MHX1" s="228"/>
      <c r="MHY1" s="228"/>
      <c r="MHZ1" s="228"/>
      <c r="MIA1" s="228"/>
      <c r="MIB1" s="228"/>
      <c r="MIC1" s="228"/>
      <c r="MID1" s="228"/>
      <c r="MIE1" s="228"/>
      <c r="MIF1" s="228"/>
      <c r="MIG1" s="228"/>
      <c r="MIH1" s="228"/>
      <c r="MII1" s="228"/>
      <c r="MIJ1" s="228"/>
      <c r="MIK1" s="228"/>
      <c r="MIL1" s="228"/>
      <c r="MIM1" s="228"/>
      <c r="MIN1" s="228"/>
      <c r="MIO1" s="228"/>
      <c r="MIP1" s="228"/>
      <c r="MIQ1" s="228"/>
      <c r="MIR1" s="228"/>
      <c r="MIS1" s="228"/>
      <c r="MIT1" s="228"/>
      <c r="MIU1" s="228"/>
      <c r="MIV1" s="228"/>
      <c r="MIW1" s="228"/>
      <c r="MIX1" s="228"/>
      <c r="MIY1" s="228"/>
      <c r="MIZ1" s="228"/>
      <c r="MJA1" s="228"/>
      <c r="MJB1" s="228"/>
      <c r="MJC1" s="228"/>
      <c r="MJD1" s="228"/>
      <c r="MJE1" s="228"/>
      <c r="MJF1" s="228"/>
      <c r="MJG1" s="228"/>
      <c r="MJH1" s="228"/>
      <c r="MJI1" s="228"/>
      <c r="MJJ1" s="228"/>
      <c r="MJK1" s="228"/>
      <c r="MJL1" s="228"/>
      <c r="MJM1" s="228"/>
      <c r="MJN1" s="228"/>
      <c r="MJO1" s="228"/>
      <c r="MJP1" s="228"/>
      <c r="MJQ1" s="228"/>
      <c r="MJR1" s="228"/>
      <c r="MJS1" s="228"/>
      <c r="MJT1" s="228"/>
      <c r="MJU1" s="228"/>
      <c r="MJV1" s="228"/>
      <c r="MJW1" s="228"/>
      <c r="MJX1" s="228"/>
      <c r="MJY1" s="228"/>
      <c r="MJZ1" s="228"/>
      <c r="MKA1" s="228"/>
      <c r="MKB1" s="228"/>
      <c r="MKC1" s="228"/>
      <c r="MKD1" s="228"/>
      <c r="MKE1" s="228"/>
      <c r="MKF1" s="228"/>
      <c r="MKG1" s="228"/>
      <c r="MKH1" s="228"/>
      <c r="MKI1" s="228"/>
      <c r="MKJ1" s="228"/>
      <c r="MKK1" s="228"/>
      <c r="MKL1" s="228"/>
      <c r="MKM1" s="228"/>
      <c r="MKN1" s="228"/>
      <c r="MKO1" s="228"/>
      <c r="MKP1" s="228"/>
      <c r="MKQ1" s="228"/>
      <c r="MKR1" s="228"/>
      <c r="MKS1" s="228"/>
      <c r="MKT1" s="228"/>
      <c r="MKU1" s="228"/>
      <c r="MKV1" s="228"/>
      <c r="MKW1" s="228"/>
      <c r="MKX1" s="228"/>
      <c r="MKY1" s="228"/>
      <c r="MKZ1" s="228"/>
      <c r="MLA1" s="228"/>
      <c r="MLB1" s="228"/>
      <c r="MLC1" s="228"/>
      <c r="MLD1" s="228"/>
      <c r="MLE1" s="228"/>
      <c r="MLF1" s="228"/>
      <c r="MLG1" s="228"/>
      <c r="MLH1" s="228"/>
      <c r="MLI1" s="228"/>
      <c r="MLJ1" s="228"/>
      <c r="MLK1" s="228"/>
      <c r="MLL1" s="228"/>
      <c r="MLM1" s="228"/>
      <c r="MLN1" s="228"/>
      <c r="MLO1" s="228"/>
      <c r="MLP1" s="228"/>
      <c r="MLQ1" s="228"/>
      <c r="MLR1" s="228"/>
      <c r="MLS1" s="228"/>
      <c r="MLT1" s="228"/>
      <c r="MLU1" s="228"/>
      <c r="MLV1" s="228"/>
      <c r="MLW1" s="228"/>
      <c r="MLX1" s="228"/>
      <c r="MLY1" s="228"/>
      <c r="MLZ1" s="228"/>
      <c r="MMA1" s="228"/>
      <c r="MMB1" s="228"/>
      <c r="MMC1" s="228"/>
      <c r="MMD1" s="228"/>
      <c r="MME1" s="228"/>
      <c r="MMF1" s="228"/>
      <c r="MMG1" s="228"/>
      <c r="MMH1" s="228"/>
      <c r="MMI1" s="228"/>
      <c r="MMJ1" s="228"/>
      <c r="MMK1" s="228"/>
      <c r="MML1" s="228"/>
      <c r="MMM1" s="228"/>
      <c r="MMN1" s="228"/>
      <c r="MMO1" s="228"/>
      <c r="MMP1" s="228"/>
      <c r="MMQ1" s="228"/>
      <c r="MMR1" s="228"/>
      <c r="MMS1" s="228"/>
      <c r="MMT1" s="228"/>
      <c r="MMU1" s="228"/>
      <c r="MMV1" s="228"/>
      <c r="MMW1" s="228"/>
      <c r="MMX1" s="228"/>
      <c r="MMY1" s="228"/>
      <c r="MMZ1" s="228"/>
      <c r="MNA1" s="228"/>
      <c r="MNB1" s="228"/>
      <c r="MNC1" s="228"/>
      <c r="MND1" s="228"/>
      <c r="MNE1" s="228"/>
      <c r="MNF1" s="228"/>
      <c r="MNG1" s="228"/>
      <c r="MNH1" s="228"/>
      <c r="MNI1" s="228"/>
      <c r="MNJ1" s="228"/>
      <c r="MNK1" s="228"/>
      <c r="MNL1" s="228"/>
      <c r="MNM1" s="228"/>
      <c r="MNN1" s="228"/>
      <c r="MNO1" s="228"/>
      <c r="MNP1" s="228"/>
      <c r="MNQ1" s="228"/>
      <c r="MNR1" s="228"/>
      <c r="MNS1" s="228"/>
      <c r="MNT1" s="228"/>
      <c r="MNU1" s="228"/>
      <c r="MNV1" s="228"/>
      <c r="MNW1" s="228"/>
      <c r="MNX1" s="228"/>
      <c r="MNY1" s="228"/>
      <c r="MNZ1" s="228"/>
      <c r="MOA1" s="228"/>
      <c r="MOB1" s="228"/>
      <c r="MOC1" s="228"/>
      <c r="MOD1" s="228"/>
      <c r="MOE1" s="228"/>
      <c r="MOF1" s="228"/>
      <c r="MOG1" s="228"/>
      <c r="MOH1" s="228"/>
      <c r="MOI1" s="228"/>
      <c r="MOJ1" s="228"/>
      <c r="MOK1" s="228"/>
      <c r="MOL1" s="228"/>
      <c r="MOM1" s="228"/>
      <c r="MON1" s="228"/>
      <c r="MOO1" s="228"/>
      <c r="MOP1" s="228"/>
      <c r="MOQ1" s="228"/>
      <c r="MOR1" s="228"/>
      <c r="MOS1" s="228"/>
      <c r="MOT1" s="228"/>
      <c r="MOU1" s="228"/>
      <c r="MOV1" s="228"/>
      <c r="MOW1" s="228"/>
      <c r="MOX1" s="228"/>
      <c r="MOY1" s="228"/>
      <c r="MOZ1" s="228"/>
      <c r="MPA1" s="228"/>
      <c r="MPB1" s="228"/>
      <c r="MPC1" s="228"/>
      <c r="MPD1" s="228"/>
      <c r="MPE1" s="228"/>
      <c r="MPF1" s="228"/>
      <c r="MPG1" s="228"/>
      <c r="MPH1" s="228"/>
      <c r="MPI1" s="228"/>
      <c r="MPJ1" s="228"/>
      <c r="MPK1" s="228"/>
      <c r="MPL1" s="228"/>
      <c r="MPM1" s="228"/>
      <c r="MPN1" s="228"/>
      <c r="MPO1" s="228"/>
      <c r="MPP1" s="228"/>
      <c r="MPQ1" s="228"/>
      <c r="MPR1" s="228"/>
      <c r="MPS1" s="228"/>
      <c r="MPT1" s="228"/>
      <c r="MPU1" s="228"/>
      <c r="MPV1" s="228"/>
      <c r="MPW1" s="228"/>
      <c r="MPX1" s="228"/>
      <c r="MPY1" s="228"/>
      <c r="MPZ1" s="228"/>
      <c r="MQA1" s="228"/>
      <c r="MQB1" s="228"/>
      <c r="MQC1" s="228"/>
      <c r="MQD1" s="228"/>
      <c r="MQE1" s="228"/>
      <c r="MQF1" s="228"/>
      <c r="MQG1" s="228"/>
      <c r="MQH1" s="228"/>
      <c r="MQI1" s="228"/>
      <c r="MQJ1" s="228"/>
      <c r="MQK1" s="228"/>
      <c r="MQL1" s="228"/>
      <c r="MQM1" s="228"/>
      <c r="MQN1" s="228"/>
      <c r="MQO1" s="228"/>
      <c r="MQP1" s="228"/>
      <c r="MQQ1" s="228"/>
      <c r="MQR1" s="228"/>
      <c r="MQS1" s="228"/>
      <c r="MQT1" s="228"/>
      <c r="MQU1" s="228"/>
      <c r="MQV1" s="228"/>
      <c r="MQW1" s="228"/>
      <c r="MQX1" s="228"/>
      <c r="MQY1" s="228"/>
      <c r="MQZ1" s="228"/>
      <c r="MRA1" s="228"/>
      <c r="MRB1" s="228"/>
      <c r="MRC1" s="228"/>
      <c r="MRD1" s="228"/>
      <c r="MRE1" s="228"/>
      <c r="MRF1" s="228"/>
      <c r="MRG1" s="228"/>
      <c r="MRH1" s="228"/>
      <c r="MRI1" s="228"/>
      <c r="MRJ1" s="228"/>
      <c r="MRK1" s="228"/>
      <c r="MRL1" s="228"/>
      <c r="MRM1" s="228"/>
      <c r="MRN1" s="228"/>
      <c r="MRO1" s="228"/>
      <c r="MRP1" s="228"/>
      <c r="MRQ1" s="228"/>
      <c r="MRR1" s="228"/>
      <c r="MRS1" s="228"/>
      <c r="MRT1" s="228"/>
      <c r="MRU1" s="228"/>
      <c r="MRV1" s="228"/>
      <c r="MRW1" s="228"/>
      <c r="MRX1" s="228"/>
      <c r="MRY1" s="228"/>
      <c r="MRZ1" s="228"/>
      <c r="MSA1" s="228"/>
      <c r="MSB1" s="228"/>
      <c r="MSC1" s="228"/>
      <c r="MSD1" s="228"/>
      <c r="MSE1" s="228"/>
      <c r="MSF1" s="228"/>
      <c r="MSG1" s="228"/>
      <c r="MSH1" s="228"/>
      <c r="MSI1" s="228"/>
      <c r="MSJ1" s="228"/>
      <c r="MSK1" s="228"/>
      <c r="MSL1" s="228"/>
      <c r="MSM1" s="228"/>
      <c r="MSN1" s="228"/>
      <c r="MSO1" s="228"/>
      <c r="MSP1" s="228"/>
      <c r="MSQ1" s="228"/>
      <c r="MSR1" s="228"/>
      <c r="MSS1" s="228"/>
      <c r="MST1" s="228"/>
      <c r="MSU1" s="228"/>
      <c r="MSV1" s="228"/>
      <c r="MSW1" s="228"/>
      <c r="MSX1" s="228"/>
      <c r="MSY1" s="228"/>
      <c r="MSZ1" s="228"/>
      <c r="MTA1" s="228"/>
      <c r="MTB1" s="228"/>
      <c r="MTC1" s="228"/>
      <c r="MTD1" s="228"/>
      <c r="MTE1" s="228"/>
      <c r="MTF1" s="228"/>
      <c r="MTG1" s="228"/>
      <c r="MTH1" s="228"/>
      <c r="MTI1" s="228"/>
      <c r="MTJ1" s="228"/>
      <c r="MTK1" s="228"/>
      <c r="MTL1" s="228"/>
      <c r="MTM1" s="228"/>
      <c r="MTN1" s="228"/>
      <c r="MTO1" s="228"/>
      <c r="MTP1" s="228"/>
      <c r="MTQ1" s="228"/>
      <c r="MTR1" s="228"/>
      <c r="MTS1" s="228"/>
      <c r="MTT1" s="228"/>
      <c r="MTU1" s="228"/>
      <c r="MTV1" s="228"/>
      <c r="MTW1" s="228"/>
      <c r="MTX1" s="228"/>
      <c r="MTY1" s="228"/>
      <c r="MTZ1" s="228"/>
      <c r="MUA1" s="228"/>
      <c r="MUB1" s="228"/>
      <c r="MUC1" s="228"/>
      <c r="MUD1" s="228"/>
      <c r="MUE1" s="228"/>
      <c r="MUF1" s="228"/>
      <c r="MUG1" s="228"/>
      <c r="MUH1" s="228"/>
      <c r="MUI1" s="228"/>
      <c r="MUJ1" s="228"/>
      <c r="MUK1" s="228"/>
      <c r="MUL1" s="228"/>
      <c r="MUM1" s="228"/>
      <c r="MUN1" s="228"/>
      <c r="MUO1" s="228"/>
      <c r="MUP1" s="228"/>
      <c r="MUQ1" s="228"/>
      <c r="MUR1" s="228"/>
      <c r="MUS1" s="228"/>
      <c r="MUT1" s="228"/>
      <c r="MUU1" s="228"/>
      <c r="MUV1" s="228"/>
      <c r="MUW1" s="228"/>
      <c r="MUX1" s="228"/>
      <c r="MUY1" s="228"/>
      <c r="MUZ1" s="228"/>
      <c r="MVA1" s="228"/>
      <c r="MVB1" s="228"/>
      <c r="MVC1" s="228"/>
      <c r="MVD1" s="228"/>
      <c r="MVE1" s="228"/>
      <c r="MVF1" s="228"/>
      <c r="MVG1" s="228"/>
      <c r="MVH1" s="228"/>
      <c r="MVI1" s="228"/>
      <c r="MVJ1" s="228"/>
      <c r="MVK1" s="228"/>
      <c r="MVL1" s="228"/>
      <c r="MVM1" s="228"/>
      <c r="MVN1" s="228"/>
      <c r="MVO1" s="228"/>
      <c r="MVP1" s="228"/>
      <c r="MVQ1" s="228"/>
      <c r="MVR1" s="228"/>
      <c r="MVS1" s="228"/>
      <c r="MVT1" s="228"/>
      <c r="MVU1" s="228"/>
      <c r="MVV1" s="228"/>
      <c r="MVW1" s="228"/>
      <c r="MVX1" s="228"/>
      <c r="MVY1" s="228"/>
      <c r="MVZ1" s="228"/>
      <c r="MWA1" s="228"/>
      <c r="MWB1" s="228"/>
      <c r="MWC1" s="228"/>
      <c r="MWD1" s="228"/>
      <c r="MWE1" s="228"/>
      <c r="MWF1" s="228"/>
      <c r="MWG1" s="228"/>
      <c r="MWH1" s="228"/>
      <c r="MWI1" s="228"/>
      <c r="MWJ1" s="228"/>
      <c r="MWK1" s="228"/>
      <c r="MWL1" s="228"/>
      <c r="MWM1" s="228"/>
      <c r="MWN1" s="228"/>
      <c r="MWO1" s="228"/>
      <c r="MWP1" s="228"/>
      <c r="MWQ1" s="228"/>
      <c r="MWR1" s="228"/>
      <c r="MWS1" s="228"/>
      <c r="MWT1" s="228"/>
      <c r="MWU1" s="228"/>
      <c r="MWV1" s="228"/>
      <c r="MWW1" s="228"/>
      <c r="MWX1" s="228"/>
      <c r="MWY1" s="228"/>
      <c r="MWZ1" s="228"/>
      <c r="MXA1" s="228"/>
      <c r="MXB1" s="228"/>
      <c r="MXC1" s="228"/>
      <c r="MXD1" s="228"/>
      <c r="MXE1" s="228"/>
      <c r="MXF1" s="228"/>
      <c r="MXG1" s="228"/>
      <c r="MXH1" s="228"/>
      <c r="MXI1" s="228"/>
      <c r="MXJ1" s="228"/>
      <c r="MXK1" s="228"/>
      <c r="MXL1" s="228"/>
      <c r="MXM1" s="228"/>
      <c r="MXN1" s="228"/>
      <c r="MXO1" s="228"/>
      <c r="MXP1" s="228"/>
      <c r="MXQ1" s="228"/>
      <c r="MXR1" s="228"/>
      <c r="MXS1" s="228"/>
      <c r="MXT1" s="228"/>
      <c r="MXU1" s="228"/>
      <c r="MXV1" s="228"/>
      <c r="MXW1" s="228"/>
      <c r="MXX1" s="228"/>
      <c r="MXY1" s="228"/>
      <c r="MXZ1" s="228"/>
      <c r="MYA1" s="228"/>
      <c r="MYB1" s="228"/>
      <c r="MYC1" s="228"/>
      <c r="MYD1" s="228"/>
      <c r="MYE1" s="228"/>
      <c r="MYF1" s="228"/>
      <c r="MYG1" s="228"/>
      <c r="MYH1" s="228"/>
      <c r="MYI1" s="228"/>
      <c r="MYJ1" s="228"/>
      <c r="MYK1" s="228"/>
      <c r="MYL1" s="228"/>
      <c r="MYM1" s="228"/>
      <c r="MYN1" s="228"/>
      <c r="MYO1" s="228"/>
      <c r="MYP1" s="228"/>
      <c r="MYQ1" s="228"/>
      <c r="MYR1" s="228"/>
      <c r="MYS1" s="228"/>
      <c r="MYT1" s="228"/>
      <c r="MYU1" s="228"/>
      <c r="MYV1" s="228"/>
      <c r="MYW1" s="228"/>
      <c r="MYX1" s="228"/>
      <c r="MYY1" s="228"/>
      <c r="MYZ1" s="228"/>
      <c r="MZA1" s="228"/>
      <c r="MZB1" s="228"/>
      <c r="MZC1" s="228"/>
      <c r="MZD1" s="228"/>
      <c r="MZE1" s="228"/>
      <c r="MZF1" s="228"/>
      <c r="MZG1" s="228"/>
      <c r="MZH1" s="228"/>
      <c r="MZI1" s="228"/>
      <c r="MZJ1" s="228"/>
      <c r="MZK1" s="228"/>
      <c r="MZL1" s="228"/>
      <c r="MZM1" s="228"/>
      <c r="MZN1" s="228"/>
      <c r="MZO1" s="228"/>
      <c r="MZP1" s="228"/>
      <c r="MZQ1" s="228"/>
      <c r="MZR1" s="228"/>
      <c r="MZS1" s="228"/>
      <c r="MZT1" s="228"/>
      <c r="MZU1" s="228"/>
      <c r="MZV1" s="228"/>
      <c r="MZW1" s="228"/>
      <c r="MZX1" s="228"/>
      <c r="MZY1" s="228"/>
      <c r="MZZ1" s="228"/>
      <c r="NAA1" s="228"/>
      <c r="NAB1" s="228"/>
      <c r="NAC1" s="228"/>
      <c r="NAD1" s="228"/>
      <c r="NAE1" s="228"/>
      <c r="NAF1" s="228"/>
      <c r="NAG1" s="228"/>
      <c r="NAH1" s="228"/>
      <c r="NAI1" s="228"/>
      <c r="NAJ1" s="228"/>
      <c r="NAK1" s="228"/>
      <c r="NAL1" s="228"/>
      <c r="NAM1" s="228"/>
      <c r="NAN1" s="228"/>
      <c r="NAO1" s="228"/>
      <c r="NAP1" s="228"/>
      <c r="NAQ1" s="228"/>
      <c r="NAR1" s="228"/>
      <c r="NAS1" s="228"/>
      <c r="NAT1" s="228"/>
      <c r="NAU1" s="228"/>
      <c r="NAV1" s="228"/>
      <c r="NAW1" s="228"/>
      <c r="NAX1" s="228"/>
      <c r="NAY1" s="228"/>
      <c r="NAZ1" s="228"/>
      <c r="NBA1" s="228"/>
      <c r="NBB1" s="228"/>
      <c r="NBC1" s="228"/>
      <c r="NBD1" s="228"/>
      <c r="NBE1" s="228"/>
      <c r="NBF1" s="228"/>
      <c r="NBG1" s="228"/>
      <c r="NBH1" s="228"/>
      <c r="NBI1" s="228"/>
      <c r="NBJ1" s="228"/>
      <c r="NBK1" s="228"/>
      <c r="NBL1" s="228"/>
      <c r="NBM1" s="228"/>
      <c r="NBN1" s="228"/>
      <c r="NBO1" s="228"/>
      <c r="NBP1" s="228"/>
      <c r="NBQ1" s="228"/>
      <c r="NBR1" s="228"/>
      <c r="NBS1" s="228"/>
      <c r="NBT1" s="228"/>
      <c r="NBU1" s="228"/>
      <c r="NBV1" s="228"/>
      <c r="NBW1" s="228"/>
      <c r="NBX1" s="228"/>
      <c r="NBY1" s="228"/>
      <c r="NBZ1" s="228"/>
      <c r="NCA1" s="228"/>
      <c r="NCB1" s="228"/>
      <c r="NCC1" s="228"/>
      <c r="NCD1" s="228"/>
      <c r="NCE1" s="228"/>
      <c r="NCF1" s="228"/>
      <c r="NCG1" s="228"/>
      <c r="NCH1" s="228"/>
      <c r="NCI1" s="228"/>
      <c r="NCJ1" s="228"/>
      <c r="NCK1" s="228"/>
      <c r="NCL1" s="228"/>
      <c r="NCM1" s="228"/>
      <c r="NCN1" s="228"/>
      <c r="NCO1" s="228"/>
      <c r="NCP1" s="228"/>
      <c r="NCQ1" s="228"/>
      <c r="NCR1" s="228"/>
      <c r="NCS1" s="228"/>
      <c r="NCT1" s="228"/>
      <c r="NCU1" s="228"/>
      <c r="NCV1" s="228"/>
      <c r="NCW1" s="228"/>
      <c r="NCX1" s="228"/>
      <c r="NCY1" s="228"/>
      <c r="NCZ1" s="228"/>
      <c r="NDA1" s="228"/>
      <c r="NDB1" s="228"/>
      <c r="NDC1" s="228"/>
      <c r="NDD1" s="228"/>
      <c r="NDE1" s="228"/>
      <c r="NDF1" s="228"/>
      <c r="NDG1" s="228"/>
      <c r="NDH1" s="228"/>
      <c r="NDI1" s="228"/>
      <c r="NDJ1" s="228"/>
      <c r="NDK1" s="228"/>
      <c r="NDL1" s="228"/>
      <c r="NDM1" s="228"/>
      <c r="NDN1" s="228"/>
      <c r="NDO1" s="228"/>
      <c r="NDP1" s="228"/>
      <c r="NDQ1" s="228"/>
      <c r="NDR1" s="228"/>
      <c r="NDS1" s="228"/>
      <c r="NDT1" s="228"/>
      <c r="NDU1" s="228"/>
      <c r="NDV1" s="228"/>
      <c r="NDW1" s="228"/>
      <c r="NDX1" s="228"/>
      <c r="NDY1" s="228"/>
      <c r="NDZ1" s="228"/>
      <c r="NEA1" s="228"/>
      <c r="NEB1" s="228"/>
      <c r="NEC1" s="228"/>
      <c r="NED1" s="228"/>
      <c r="NEE1" s="228"/>
      <c r="NEF1" s="228"/>
      <c r="NEG1" s="228"/>
      <c r="NEH1" s="228"/>
      <c r="NEI1" s="228"/>
      <c r="NEJ1" s="228"/>
      <c r="NEK1" s="228"/>
      <c r="NEL1" s="228"/>
      <c r="NEM1" s="228"/>
      <c r="NEN1" s="228"/>
      <c r="NEO1" s="228"/>
      <c r="NEP1" s="228"/>
      <c r="NEQ1" s="228"/>
      <c r="NER1" s="228"/>
      <c r="NES1" s="228"/>
      <c r="NET1" s="228"/>
      <c r="NEU1" s="228"/>
      <c r="NEV1" s="228"/>
      <c r="NEW1" s="228"/>
      <c r="NEX1" s="228"/>
      <c r="NEY1" s="228"/>
      <c r="NEZ1" s="228"/>
      <c r="NFA1" s="228"/>
      <c r="NFB1" s="228"/>
      <c r="NFC1" s="228"/>
      <c r="NFD1" s="228"/>
      <c r="NFE1" s="228"/>
      <c r="NFF1" s="228"/>
      <c r="NFG1" s="228"/>
      <c r="NFH1" s="228"/>
      <c r="NFI1" s="228"/>
      <c r="NFJ1" s="228"/>
      <c r="NFK1" s="228"/>
      <c r="NFL1" s="228"/>
      <c r="NFM1" s="228"/>
      <c r="NFN1" s="228"/>
      <c r="NFO1" s="228"/>
      <c r="NFP1" s="228"/>
      <c r="NFQ1" s="228"/>
      <c r="NFR1" s="228"/>
      <c r="NFS1" s="228"/>
      <c r="NFT1" s="228"/>
      <c r="NFU1" s="228"/>
      <c r="NFV1" s="228"/>
      <c r="NFW1" s="228"/>
      <c r="NFX1" s="228"/>
      <c r="NFY1" s="228"/>
      <c r="NFZ1" s="228"/>
      <c r="NGA1" s="228"/>
      <c r="NGB1" s="228"/>
      <c r="NGC1" s="228"/>
      <c r="NGD1" s="228"/>
      <c r="NGE1" s="228"/>
      <c r="NGF1" s="228"/>
      <c r="NGG1" s="228"/>
      <c r="NGH1" s="228"/>
      <c r="NGI1" s="228"/>
      <c r="NGJ1" s="228"/>
      <c r="NGK1" s="228"/>
      <c r="NGL1" s="228"/>
      <c r="NGM1" s="228"/>
      <c r="NGN1" s="228"/>
      <c r="NGO1" s="228"/>
      <c r="NGP1" s="228"/>
      <c r="NGQ1" s="228"/>
      <c r="NGR1" s="228"/>
      <c r="NGS1" s="228"/>
      <c r="NGT1" s="228"/>
      <c r="NGU1" s="228"/>
      <c r="NGV1" s="228"/>
      <c r="NGW1" s="228"/>
      <c r="NGX1" s="228"/>
      <c r="NGY1" s="228"/>
      <c r="NGZ1" s="228"/>
      <c r="NHA1" s="228"/>
      <c r="NHB1" s="228"/>
      <c r="NHC1" s="228"/>
      <c r="NHD1" s="228"/>
      <c r="NHE1" s="228"/>
      <c r="NHF1" s="228"/>
      <c r="NHG1" s="228"/>
      <c r="NHH1" s="228"/>
      <c r="NHI1" s="228"/>
      <c r="NHJ1" s="228"/>
      <c r="NHK1" s="228"/>
      <c r="NHL1" s="228"/>
      <c r="NHM1" s="228"/>
      <c r="NHN1" s="228"/>
      <c r="NHO1" s="228"/>
      <c r="NHP1" s="228"/>
      <c r="NHQ1" s="228"/>
      <c r="NHR1" s="228"/>
      <c r="NHS1" s="228"/>
      <c r="NHT1" s="228"/>
      <c r="NHU1" s="228"/>
      <c r="NHV1" s="228"/>
      <c r="NHW1" s="228"/>
      <c r="NHX1" s="228"/>
      <c r="NHY1" s="228"/>
      <c r="NHZ1" s="228"/>
      <c r="NIA1" s="228"/>
      <c r="NIB1" s="228"/>
      <c r="NIC1" s="228"/>
      <c r="NID1" s="228"/>
      <c r="NIE1" s="228"/>
      <c r="NIF1" s="228"/>
      <c r="NIG1" s="228"/>
      <c r="NIH1" s="228"/>
      <c r="NII1" s="228"/>
      <c r="NIJ1" s="228"/>
      <c r="NIK1" s="228"/>
      <c r="NIL1" s="228"/>
      <c r="NIM1" s="228"/>
      <c r="NIN1" s="228"/>
      <c r="NIO1" s="228"/>
      <c r="NIP1" s="228"/>
      <c r="NIQ1" s="228"/>
      <c r="NIR1" s="228"/>
      <c r="NIS1" s="228"/>
      <c r="NIT1" s="228"/>
      <c r="NIU1" s="228"/>
      <c r="NIV1" s="228"/>
      <c r="NIW1" s="228"/>
      <c r="NIX1" s="228"/>
      <c r="NIY1" s="228"/>
      <c r="NIZ1" s="228"/>
      <c r="NJA1" s="228"/>
      <c r="NJB1" s="228"/>
      <c r="NJC1" s="228"/>
      <c r="NJD1" s="228"/>
      <c r="NJE1" s="228"/>
      <c r="NJF1" s="228"/>
      <c r="NJG1" s="228"/>
      <c r="NJH1" s="228"/>
      <c r="NJI1" s="228"/>
      <c r="NJJ1" s="228"/>
      <c r="NJK1" s="228"/>
      <c r="NJL1" s="228"/>
      <c r="NJM1" s="228"/>
      <c r="NJN1" s="228"/>
      <c r="NJO1" s="228"/>
      <c r="NJP1" s="228"/>
      <c r="NJQ1" s="228"/>
      <c r="NJR1" s="228"/>
      <c r="NJS1" s="228"/>
      <c r="NJT1" s="228"/>
      <c r="NJU1" s="228"/>
      <c r="NJV1" s="228"/>
      <c r="NJW1" s="228"/>
      <c r="NJX1" s="228"/>
      <c r="NJY1" s="228"/>
      <c r="NJZ1" s="228"/>
      <c r="NKA1" s="228"/>
      <c r="NKB1" s="228"/>
      <c r="NKC1" s="228"/>
      <c r="NKD1" s="228"/>
      <c r="NKE1" s="228"/>
      <c r="NKF1" s="228"/>
      <c r="NKG1" s="228"/>
      <c r="NKH1" s="228"/>
      <c r="NKI1" s="228"/>
      <c r="NKJ1" s="228"/>
      <c r="NKK1" s="228"/>
      <c r="NKL1" s="228"/>
      <c r="NKM1" s="228"/>
      <c r="NKN1" s="228"/>
      <c r="NKO1" s="228"/>
      <c r="NKP1" s="228"/>
      <c r="NKQ1" s="228"/>
      <c r="NKR1" s="228"/>
      <c r="NKS1" s="228"/>
      <c r="NKT1" s="228"/>
      <c r="NKU1" s="228"/>
      <c r="NKV1" s="228"/>
      <c r="NKW1" s="228"/>
      <c r="NKX1" s="228"/>
      <c r="NKY1" s="228"/>
      <c r="NKZ1" s="228"/>
      <c r="NLA1" s="228"/>
      <c r="NLB1" s="228"/>
      <c r="NLC1" s="228"/>
      <c r="NLD1" s="228"/>
      <c r="NLE1" s="228"/>
      <c r="NLF1" s="228"/>
      <c r="NLG1" s="228"/>
      <c r="NLH1" s="228"/>
      <c r="NLI1" s="228"/>
      <c r="NLJ1" s="228"/>
      <c r="NLK1" s="228"/>
      <c r="NLL1" s="228"/>
      <c r="NLM1" s="228"/>
      <c r="NLN1" s="228"/>
      <c r="NLO1" s="228"/>
      <c r="NLP1" s="228"/>
      <c r="NLQ1" s="228"/>
      <c r="NLR1" s="228"/>
      <c r="NLS1" s="228"/>
      <c r="NLT1" s="228"/>
      <c r="NLU1" s="228"/>
      <c r="NLV1" s="228"/>
      <c r="NLW1" s="228"/>
      <c r="NLX1" s="228"/>
      <c r="NLY1" s="228"/>
      <c r="NLZ1" s="228"/>
      <c r="NMA1" s="228"/>
      <c r="NMB1" s="228"/>
      <c r="NMC1" s="228"/>
      <c r="NMD1" s="228"/>
      <c r="NME1" s="228"/>
      <c r="NMF1" s="228"/>
      <c r="NMG1" s="228"/>
      <c r="NMH1" s="228"/>
      <c r="NMI1" s="228"/>
      <c r="NMJ1" s="228"/>
      <c r="NMK1" s="228"/>
      <c r="NML1" s="228"/>
      <c r="NMM1" s="228"/>
      <c r="NMN1" s="228"/>
      <c r="NMO1" s="228"/>
      <c r="NMP1" s="228"/>
      <c r="NMQ1" s="228"/>
      <c r="NMR1" s="228"/>
      <c r="NMS1" s="228"/>
      <c r="NMT1" s="228"/>
      <c r="NMU1" s="228"/>
      <c r="NMV1" s="228"/>
      <c r="NMW1" s="228"/>
      <c r="NMX1" s="228"/>
      <c r="NMY1" s="228"/>
      <c r="NMZ1" s="228"/>
      <c r="NNA1" s="228"/>
      <c r="NNB1" s="228"/>
      <c r="NNC1" s="228"/>
      <c r="NND1" s="228"/>
      <c r="NNE1" s="228"/>
      <c r="NNF1" s="228"/>
      <c r="NNG1" s="228"/>
      <c r="NNH1" s="228"/>
      <c r="NNI1" s="228"/>
      <c r="NNJ1" s="228"/>
      <c r="NNK1" s="228"/>
      <c r="NNL1" s="228"/>
      <c r="NNM1" s="228"/>
      <c r="NNN1" s="228"/>
      <c r="NNO1" s="228"/>
      <c r="NNP1" s="228"/>
      <c r="NNQ1" s="228"/>
      <c r="NNR1" s="228"/>
      <c r="NNS1" s="228"/>
      <c r="NNT1" s="228"/>
      <c r="NNU1" s="228"/>
      <c r="NNV1" s="228"/>
      <c r="NNW1" s="228"/>
      <c r="NNX1" s="228"/>
      <c r="NNY1" s="228"/>
      <c r="NNZ1" s="228"/>
      <c r="NOA1" s="228"/>
      <c r="NOB1" s="228"/>
      <c r="NOC1" s="228"/>
      <c r="NOD1" s="228"/>
      <c r="NOE1" s="228"/>
      <c r="NOF1" s="228"/>
      <c r="NOG1" s="228"/>
      <c r="NOH1" s="228"/>
      <c r="NOI1" s="228"/>
      <c r="NOJ1" s="228"/>
      <c r="NOK1" s="228"/>
      <c r="NOL1" s="228"/>
      <c r="NOM1" s="228"/>
      <c r="NON1" s="228"/>
      <c r="NOO1" s="228"/>
      <c r="NOP1" s="228"/>
      <c r="NOQ1" s="228"/>
      <c r="NOR1" s="228"/>
      <c r="NOS1" s="228"/>
      <c r="NOT1" s="228"/>
      <c r="NOU1" s="228"/>
      <c r="NOV1" s="228"/>
      <c r="NOW1" s="228"/>
      <c r="NOX1" s="228"/>
      <c r="NOY1" s="228"/>
      <c r="NOZ1" s="228"/>
      <c r="NPA1" s="228"/>
      <c r="NPB1" s="228"/>
      <c r="NPC1" s="228"/>
      <c r="NPD1" s="228"/>
      <c r="NPE1" s="228"/>
      <c r="NPF1" s="228"/>
      <c r="NPG1" s="228"/>
      <c r="NPH1" s="228"/>
      <c r="NPI1" s="228"/>
      <c r="NPJ1" s="228"/>
      <c r="NPK1" s="228"/>
      <c r="NPL1" s="228"/>
      <c r="NPM1" s="228"/>
      <c r="NPN1" s="228"/>
      <c r="NPO1" s="228"/>
      <c r="NPP1" s="228"/>
      <c r="NPQ1" s="228"/>
      <c r="NPR1" s="228"/>
      <c r="NPS1" s="228"/>
      <c r="NPT1" s="228"/>
      <c r="NPU1" s="228"/>
      <c r="NPV1" s="228"/>
      <c r="NPW1" s="228"/>
      <c r="NPX1" s="228"/>
      <c r="NPY1" s="228"/>
      <c r="NPZ1" s="228"/>
      <c r="NQA1" s="228"/>
      <c r="NQB1" s="228"/>
      <c r="NQC1" s="228"/>
      <c r="NQD1" s="228"/>
      <c r="NQE1" s="228"/>
      <c r="NQF1" s="228"/>
      <c r="NQG1" s="228"/>
      <c r="NQH1" s="228"/>
      <c r="NQI1" s="228"/>
      <c r="NQJ1" s="228"/>
      <c r="NQK1" s="228"/>
      <c r="NQL1" s="228"/>
      <c r="NQM1" s="228"/>
      <c r="NQN1" s="228"/>
      <c r="NQO1" s="228"/>
      <c r="NQP1" s="228"/>
      <c r="NQQ1" s="228"/>
      <c r="NQR1" s="228"/>
      <c r="NQS1" s="228"/>
      <c r="NQT1" s="228"/>
      <c r="NQU1" s="228"/>
      <c r="NQV1" s="228"/>
      <c r="NQW1" s="228"/>
      <c r="NQX1" s="228"/>
      <c r="NQY1" s="228"/>
      <c r="NQZ1" s="228"/>
      <c r="NRA1" s="228"/>
      <c r="NRB1" s="228"/>
      <c r="NRC1" s="228"/>
      <c r="NRD1" s="228"/>
      <c r="NRE1" s="228"/>
      <c r="NRF1" s="228"/>
      <c r="NRG1" s="228"/>
      <c r="NRH1" s="228"/>
      <c r="NRI1" s="228"/>
      <c r="NRJ1" s="228"/>
      <c r="NRK1" s="228"/>
      <c r="NRL1" s="228"/>
      <c r="NRM1" s="228"/>
      <c r="NRN1" s="228"/>
      <c r="NRO1" s="228"/>
      <c r="NRP1" s="228"/>
      <c r="NRQ1" s="228"/>
      <c r="NRR1" s="228"/>
      <c r="NRS1" s="228"/>
      <c r="NRT1" s="228"/>
      <c r="NRU1" s="228"/>
      <c r="NRV1" s="228"/>
      <c r="NRW1" s="228"/>
      <c r="NRX1" s="228"/>
      <c r="NRY1" s="228"/>
      <c r="NRZ1" s="228"/>
      <c r="NSA1" s="228"/>
      <c r="NSB1" s="228"/>
      <c r="NSC1" s="228"/>
      <c r="NSD1" s="228"/>
      <c r="NSE1" s="228"/>
      <c r="NSF1" s="228"/>
      <c r="NSG1" s="228"/>
      <c r="NSH1" s="228"/>
      <c r="NSI1" s="228"/>
      <c r="NSJ1" s="228"/>
      <c r="NSK1" s="228"/>
      <c r="NSL1" s="228"/>
      <c r="NSM1" s="228"/>
      <c r="NSN1" s="228"/>
      <c r="NSO1" s="228"/>
      <c r="NSP1" s="228"/>
      <c r="NSQ1" s="228"/>
      <c r="NSR1" s="228"/>
      <c r="NSS1" s="228"/>
      <c r="NST1" s="228"/>
      <c r="NSU1" s="228"/>
      <c r="NSV1" s="228"/>
      <c r="NSW1" s="228"/>
      <c r="NSX1" s="228"/>
      <c r="NSY1" s="228"/>
      <c r="NSZ1" s="228"/>
      <c r="NTA1" s="228"/>
      <c r="NTB1" s="228"/>
      <c r="NTC1" s="228"/>
      <c r="NTD1" s="228"/>
      <c r="NTE1" s="228"/>
      <c r="NTF1" s="228"/>
      <c r="NTG1" s="228"/>
      <c r="NTH1" s="228"/>
      <c r="NTI1" s="228"/>
      <c r="NTJ1" s="228"/>
      <c r="NTK1" s="228"/>
      <c r="NTL1" s="228"/>
      <c r="NTM1" s="228"/>
      <c r="NTN1" s="228"/>
      <c r="NTO1" s="228"/>
      <c r="NTP1" s="228"/>
      <c r="NTQ1" s="228"/>
      <c r="NTR1" s="228"/>
      <c r="NTS1" s="228"/>
      <c r="NTT1" s="228"/>
      <c r="NTU1" s="228"/>
      <c r="NTV1" s="228"/>
      <c r="NTW1" s="228"/>
      <c r="NTX1" s="228"/>
      <c r="NTY1" s="228"/>
      <c r="NTZ1" s="228"/>
      <c r="NUA1" s="228"/>
      <c r="NUB1" s="228"/>
      <c r="NUC1" s="228"/>
      <c r="NUD1" s="228"/>
      <c r="NUE1" s="228"/>
      <c r="NUF1" s="228"/>
      <c r="NUG1" s="228"/>
      <c r="NUH1" s="228"/>
      <c r="NUI1" s="228"/>
      <c r="NUJ1" s="228"/>
      <c r="NUK1" s="228"/>
      <c r="NUL1" s="228"/>
      <c r="NUM1" s="228"/>
      <c r="NUN1" s="228"/>
      <c r="NUO1" s="228"/>
      <c r="NUP1" s="228"/>
      <c r="NUQ1" s="228"/>
      <c r="NUR1" s="228"/>
      <c r="NUS1" s="228"/>
      <c r="NUT1" s="228"/>
      <c r="NUU1" s="228"/>
      <c r="NUV1" s="228"/>
      <c r="NUW1" s="228"/>
      <c r="NUX1" s="228"/>
      <c r="NUY1" s="228"/>
      <c r="NUZ1" s="228"/>
      <c r="NVA1" s="228"/>
      <c r="NVB1" s="228"/>
      <c r="NVC1" s="228"/>
      <c r="NVD1" s="228"/>
      <c r="NVE1" s="228"/>
      <c r="NVF1" s="228"/>
      <c r="NVG1" s="228"/>
      <c r="NVH1" s="228"/>
      <c r="NVI1" s="228"/>
      <c r="NVJ1" s="228"/>
      <c r="NVK1" s="228"/>
      <c r="NVL1" s="228"/>
      <c r="NVM1" s="228"/>
      <c r="NVN1" s="228"/>
      <c r="NVO1" s="228"/>
      <c r="NVP1" s="228"/>
      <c r="NVQ1" s="228"/>
      <c r="NVR1" s="228"/>
      <c r="NVS1" s="228"/>
      <c r="NVT1" s="228"/>
      <c r="NVU1" s="228"/>
      <c r="NVV1" s="228"/>
      <c r="NVW1" s="228"/>
      <c r="NVX1" s="228"/>
      <c r="NVY1" s="228"/>
      <c r="NVZ1" s="228"/>
      <c r="NWA1" s="228"/>
      <c r="NWB1" s="228"/>
      <c r="NWC1" s="228"/>
      <c r="NWD1" s="228"/>
      <c r="NWE1" s="228"/>
      <c r="NWF1" s="228"/>
      <c r="NWG1" s="228"/>
      <c r="NWH1" s="228"/>
      <c r="NWI1" s="228"/>
      <c r="NWJ1" s="228"/>
      <c r="NWK1" s="228"/>
      <c r="NWL1" s="228"/>
      <c r="NWM1" s="228"/>
      <c r="NWN1" s="228"/>
      <c r="NWO1" s="228"/>
      <c r="NWP1" s="228"/>
      <c r="NWQ1" s="228"/>
      <c r="NWR1" s="228"/>
      <c r="NWS1" s="228"/>
      <c r="NWT1" s="228"/>
      <c r="NWU1" s="228"/>
      <c r="NWV1" s="228"/>
      <c r="NWW1" s="228"/>
      <c r="NWX1" s="228"/>
      <c r="NWY1" s="228"/>
      <c r="NWZ1" s="228"/>
      <c r="NXA1" s="228"/>
      <c r="NXB1" s="228"/>
      <c r="NXC1" s="228"/>
      <c r="NXD1" s="228"/>
      <c r="NXE1" s="228"/>
      <c r="NXF1" s="228"/>
      <c r="NXG1" s="228"/>
      <c r="NXH1" s="228"/>
      <c r="NXI1" s="228"/>
      <c r="NXJ1" s="228"/>
      <c r="NXK1" s="228"/>
      <c r="NXL1" s="228"/>
      <c r="NXM1" s="228"/>
      <c r="NXN1" s="228"/>
      <c r="NXO1" s="228"/>
      <c r="NXP1" s="228"/>
      <c r="NXQ1" s="228"/>
      <c r="NXR1" s="228"/>
      <c r="NXS1" s="228"/>
      <c r="NXT1" s="228"/>
      <c r="NXU1" s="228"/>
      <c r="NXV1" s="228"/>
      <c r="NXW1" s="228"/>
      <c r="NXX1" s="228"/>
      <c r="NXY1" s="228"/>
      <c r="NXZ1" s="228"/>
      <c r="NYA1" s="228"/>
      <c r="NYB1" s="228"/>
      <c r="NYC1" s="228"/>
      <c r="NYD1" s="228"/>
      <c r="NYE1" s="228"/>
      <c r="NYF1" s="228"/>
      <c r="NYG1" s="228"/>
      <c r="NYH1" s="228"/>
      <c r="NYI1" s="228"/>
      <c r="NYJ1" s="228"/>
      <c r="NYK1" s="228"/>
      <c r="NYL1" s="228"/>
      <c r="NYM1" s="228"/>
      <c r="NYN1" s="228"/>
      <c r="NYO1" s="228"/>
      <c r="NYP1" s="228"/>
      <c r="NYQ1" s="228"/>
      <c r="NYR1" s="228"/>
      <c r="NYS1" s="228"/>
      <c r="NYT1" s="228"/>
      <c r="NYU1" s="228"/>
      <c r="NYV1" s="228"/>
      <c r="NYW1" s="228"/>
      <c r="NYX1" s="228"/>
      <c r="NYY1" s="228"/>
      <c r="NYZ1" s="228"/>
      <c r="NZA1" s="228"/>
      <c r="NZB1" s="228"/>
      <c r="NZC1" s="228"/>
      <c r="NZD1" s="228"/>
      <c r="NZE1" s="228"/>
      <c r="NZF1" s="228"/>
      <c r="NZG1" s="228"/>
      <c r="NZH1" s="228"/>
      <c r="NZI1" s="228"/>
      <c r="NZJ1" s="228"/>
      <c r="NZK1" s="228"/>
      <c r="NZL1" s="228"/>
      <c r="NZM1" s="228"/>
      <c r="NZN1" s="228"/>
      <c r="NZO1" s="228"/>
      <c r="NZP1" s="228"/>
      <c r="NZQ1" s="228"/>
      <c r="NZR1" s="228"/>
      <c r="NZS1" s="228"/>
      <c r="NZT1" s="228"/>
      <c r="NZU1" s="228"/>
      <c r="NZV1" s="228"/>
      <c r="NZW1" s="228"/>
      <c r="NZX1" s="228"/>
      <c r="NZY1" s="228"/>
      <c r="NZZ1" s="228"/>
      <c r="OAA1" s="228"/>
      <c r="OAB1" s="228"/>
      <c r="OAC1" s="228"/>
      <c r="OAD1" s="228"/>
      <c r="OAE1" s="228"/>
      <c r="OAF1" s="228"/>
      <c r="OAG1" s="228"/>
      <c r="OAH1" s="228"/>
      <c r="OAI1" s="228"/>
      <c r="OAJ1" s="228"/>
      <c r="OAK1" s="228"/>
      <c r="OAL1" s="228"/>
      <c r="OAM1" s="228"/>
      <c r="OAN1" s="228"/>
      <c r="OAO1" s="228"/>
      <c r="OAP1" s="228"/>
      <c r="OAQ1" s="228"/>
      <c r="OAR1" s="228"/>
      <c r="OAS1" s="228"/>
      <c r="OAT1" s="228"/>
      <c r="OAU1" s="228"/>
      <c r="OAV1" s="228"/>
      <c r="OAW1" s="228"/>
      <c r="OAX1" s="228"/>
      <c r="OAY1" s="228"/>
      <c r="OAZ1" s="228"/>
      <c r="OBA1" s="228"/>
      <c r="OBB1" s="228"/>
      <c r="OBC1" s="228"/>
      <c r="OBD1" s="228"/>
      <c r="OBE1" s="228"/>
      <c r="OBF1" s="228"/>
      <c r="OBG1" s="228"/>
      <c r="OBH1" s="228"/>
      <c r="OBI1" s="228"/>
      <c r="OBJ1" s="228"/>
      <c r="OBK1" s="228"/>
      <c r="OBL1" s="228"/>
      <c r="OBM1" s="228"/>
      <c r="OBN1" s="228"/>
      <c r="OBO1" s="228"/>
      <c r="OBP1" s="228"/>
      <c r="OBQ1" s="228"/>
      <c r="OBR1" s="228"/>
      <c r="OBS1" s="228"/>
      <c r="OBT1" s="228"/>
      <c r="OBU1" s="228"/>
      <c r="OBV1" s="228"/>
      <c r="OBW1" s="228"/>
      <c r="OBX1" s="228"/>
      <c r="OBY1" s="228"/>
      <c r="OBZ1" s="228"/>
      <c r="OCA1" s="228"/>
      <c r="OCB1" s="228"/>
      <c r="OCC1" s="228"/>
      <c r="OCD1" s="228"/>
      <c r="OCE1" s="228"/>
      <c r="OCF1" s="228"/>
      <c r="OCG1" s="228"/>
      <c r="OCH1" s="228"/>
      <c r="OCI1" s="228"/>
      <c r="OCJ1" s="228"/>
      <c r="OCK1" s="228"/>
      <c r="OCL1" s="228"/>
      <c r="OCM1" s="228"/>
      <c r="OCN1" s="228"/>
      <c r="OCO1" s="228"/>
      <c r="OCP1" s="228"/>
      <c r="OCQ1" s="228"/>
      <c r="OCR1" s="228"/>
      <c r="OCS1" s="228"/>
      <c r="OCT1" s="228"/>
      <c r="OCU1" s="228"/>
      <c r="OCV1" s="228"/>
      <c r="OCW1" s="228"/>
      <c r="OCX1" s="228"/>
      <c r="OCY1" s="228"/>
      <c r="OCZ1" s="228"/>
      <c r="ODA1" s="228"/>
      <c r="ODB1" s="228"/>
      <c r="ODC1" s="228"/>
      <c r="ODD1" s="228"/>
      <c r="ODE1" s="228"/>
      <c r="ODF1" s="228"/>
      <c r="ODG1" s="228"/>
      <c r="ODH1" s="228"/>
      <c r="ODI1" s="228"/>
      <c r="ODJ1" s="228"/>
      <c r="ODK1" s="228"/>
      <c r="ODL1" s="228"/>
      <c r="ODM1" s="228"/>
      <c r="ODN1" s="228"/>
      <c r="ODO1" s="228"/>
      <c r="ODP1" s="228"/>
      <c r="ODQ1" s="228"/>
      <c r="ODR1" s="228"/>
      <c r="ODS1" s="228"/>
      <c r="ODT1" s="228"/>
      <c r="ODU1" s="228"/>
      <c r="ODV1" s="228"/>
      <c r="ODW1" s="228"/>
      <c r="ODX1" s="228"/>
      <c r="ODY1" s="228"/>
      <c r="ODZ1" s="228"/>
      <c r="OEA1" s="228"/>
      <c r="OEB1" s="228"/>
      <c r="OEC1" s="228"/>
      <c r="OED1" s="228"/>
      <c r="OEE1" s="228"/>
      <c r="OEF1" s="228"/>
      <c r="OEG1" s="228"/>
      <c r="OEH1" s="228"/>
      <c r="OEI1" s="228"/>
      <c r="OEJ1" s="228"/>
      <c r="OEK1" s="228"/>
      <c r="OEL1" s="228"/>
      <c r="OEM1" s="228"/>
      <c r="OEN1" s="228"/>
      <c r="OEO1" s="228"/>
      <c r="OEP1" s="228"/>
      <c r="OEQ1" s="228"/>
      <c r="OER1" s="228"/>
      <c r="OES1" s="228"/>
      <c r="OET1" s="228"/>
      <c r="OEU1" s="228"/>
      <c r="OEV1" s="228"/>
      <c r="OEW1" s="228"/>
      <c r="OEX1" s="228"/>
      <c r="OEY1" s="228"/>
      <c r="OEZ1" s="228"/>
      <c r="OFA1" s="228"/>
      <c r="OFB1" s="228"/>
      <c r="OFC1" s="228"/>
      <c r="OFD1" s="228"/>
      <c r="OFE1" s="228"/>
      <c r="OFF1" s="228"/>
      <c r="OFG1" s="228"/>
      <c r="OFH1" s="228"/>
      <c r="OFI1" s="228"/>
      <c r="OFJ1" s="228"/>
      <c r="OFK1" s="228"/>
      <c r="OFL1" s="228"/>
      <c r="OFM1" s="228"/>
      <c r="OFN1" s="228"/>
      <c r="OFO1" s="228"/>
      <c r="OFP1" s="228"/>
      <c r="OFQ1" s="228"/>
      <c r="OFR1" s="228"/>
      <c r="OFS1" s="228"/>
      <c r="OFT1" s="228"/>
      <c r="OFU1" s="228"/>
      <c r="OFV1" s="228"/>
      <c r="OFW1" s="228"/>
      <c r="OFX1" s="228"/>
      <c r="OFY1" s="228"/>
      <c r="OFZ1" s="228"/>
      <c r="OGA1" s="228"/>
      <c r="OGB1" s="228"/>
      <c r="OGC1" s="228"/>
      <c r="OGD1" s="228"/>
      <c r="OGE1" s="228"/>
      <c r="OGF1" s="228"/>
      <c r="OGG1" s="228"/>
      <c r="OGH1" s="228"/>
      <c r="OGI1" s="228"/>
      <c r="OGJ1" s="228"/>
      <c r="OGK1" s="228"/>
      <c r="OGL1" s="228"/>
      <c r="OGM1" s="228"/>
      <c r="OGN1" s="228"/>
      <c r="OGO1" s="228"/>
      <c r="OGP1" s="228"/>
      <c r="OGQ1" s="228"/>
      <c r="OGR1" s="228"/>
      <c r="OGS1" s="228"/>
      <c r="OGT1" s="228"/>
      <c r="OGU1" s="228"/>
      <c r="OGV1" s="228"/>
      <c r="OGW1" s="228"/>
      <c r="OGX1" s="228"/>
      <c r="OGY1" s="228"/>
      <c r="OGZ1" s="228"/>
      <c r="OHA1" s="228"/>
      <c r="OHB1" s="228"/>
      <c r="OHC1" s="228"/>
      <c r="OHD1" s="228"/>
      <c r="OHE1" s="228"/>
      <c r="OHF1" s="228"/>
      <c r="OHG1" s="228"/>
      <c r="OHH1" s="228"/>
      <c r="OHI1" s="228"/>
      <c r="OHJ1" s="228"/>
      <c r="OHK1" s="228"/>
      <c r="OHL1" s="228"/>
      <c r="OHM1" s="228"/>
      <c r="OHN1" s="228"/>
      <c r="OHO1" s="228"/>
      <c r="OHP1" s="228"/>
      <c r="OHQ1" s="228"/>
      <c r="OHR1" s="228"/>
      <c r="OHS1" s="228"/>
      <c r="OHT1" s="228"/>
      <c r="OHU1" s="228"/>
      <c r="OHV1" s="228"/>
      <c r="OHW1" s="228"/>
      <c r="OHX1" s="228"/>
      <c r="OHY1" s="228"/>
      <c r="OHZ1" s="228"/>
      <c r="OIA1" s="228"/>
      <c r="OIB1" s="228"/>
      <c r="OIC1" s="228"/>
      <c r="OID1" s="228"/>
      <c r="OIE1" s="228"/>
      <c r="OIF1" s="228"/>
      <c r="OIG1" s="228"/>
      <c r="OIH1" s="228"/>
      <c r="OII1" s="228"/>
      <c r="OIJ1" s="228"/>
      <c r="OIK1" s="228"/>
      <c r="OIL1" s="228"/>
      <c r="OIM1" s="228"/>
      <c r="OIN1" s="228"/>
      <c r="OIO1" s="228"/>
      <c r="OIP1" s="228"/>
      <c r="OIQ1" s="228"/>
      <c r="OIR1" s="228"/>
      <c r="OIS1" s="228"/>
      <c r="OIT1" s="228"/>
      <c r="OIU1" s="228"/>
      <c r="OIV1" s="228"/>
      <c r="OIW1" s="228"/>
      <c r="OIX1" s="228"/>
      <c r="OIY1" s="228"/>
      <c r="OIZ1" s="228"/>
      <c r="OJA1" s="228"/>
      <c r="OJB1" s="228"/>
      <c r="OJC1" s="228"/>
      <c r="OJD1" s="228"/>
      <c r="OJE1" s="228"/>
      <c r="OJF1" s="228"/>
      <c r="OJG1" s="228"/>
      <c r="OJH1" s="228"/>
      <c r="OJI1" s="228"/>
      <c r="OJJ1" s="228"/>
      <c r="OJK1" s="228"/>
      <c r="OJL1" s="228"/>
      <c r="OJM1" s="228"/>
      <c r="OJN1" s="228"/>
      <c r="OJO1" s="228"/>
      <c r="OJP1" s="228"/>
      <c r="OJQ1" s="228"/>
      <c r="OJR1" s="228"/>
      <c r="OJS1" s="228"/>
      <c r="OJT1" s="228"/>
      <c r="OJU1" s="228"/>
      <c r="OJV1" s="228"/>
      <c r="OJW1" s="228"/>
      <c r="OJX1" s="228"/>
      <c r="OJY1" s="228"/>
      <c r="OJZ1" s="228"/>
      <c r="OKA1" s="228"/>
      <c r="OKB1" s="228"/>
      <c r="OKC1" s="228"/>
      <c r="OKD1" s="228"/>
      <c r="OKE1" s="228"/>
      <c r="OKF1" s="228"/>
      <c r="OKG1" s="228"/>
      <c r="OKH1" s="228"/>
      <c r="OKI1" s="228"/>
      <c r="OKJ1" s="228"/>
      <c r="OKK1" s="228"/>
      <c r="OKL1" s="228"/>
      <c r="OKM1" s="228"/>
      <c r="OKN1" s="228"/>
      <c r="OKO1" s="228"/>
      <c r="OKP1" s="228"/>
      <c r="OKQ1" s="228"/>
      <c r="OKR1" s="228"/>
      <c r="OKS1" s="228"/>
      <c r="OKT1" s="228"/>
      <c r="OKU1" s="228"/>
      <c r="OKV1" s="228"/>
      <c r="OKW1" s="228"/>
      <c r="OKX1" s="228"/>
      <c r="OKY1" s="228"/>
      <c r="OKZ1" s="228"/>
      <c r="OLA1" s="228"/>
      <c r="OLB1" s="228"/>
      <c r="OLC1" s="228"/>
      <c r="OLD1" s="228"/>
      <c r="OLE1" s="228"/>
      <c r="OLF1" s="228"/>
      <c r="OLG1" s="228"/>
      <c r="OLH1" s="228"/>
      <c r="OLI1" s="228"/>
      <c r="OLJ1" s="228"/>
      <c r="OLK1" s="228"/>
      <c r="OLL1" s="228"/>
      <c r="OLM1" s="228"/>
      <c r="OLN1" s="228"/>
      <c r="OLO1" s="228"/>
      <c r="OLP1" s="228"/>
      <c r="OLQ1" s="228"/>
      <c r="OLR1" s="228"/>
      <c r="OLS1" s="228"/>
      <c r="OLT1" s="228"/>
      <c r="OLU1" s="228"/>
      <c r="OLV1" s="228"/>
      <c r="OLW1" s="228"/>
      <c r="OLX1" s="228"/>
      <c r="OLY1" s="228"/>
      <c r="OLZ1" s="228"/>
      <c r="OMA1" s="228"/>
      <c r="OMB1" s="228"/>
      <c r="OMC1" s="228"/>
      <c r="OMD1" s="228"/>
      <c r="OME1" s="228"/>
      <c r="OMF1" s="228"/>
      <c r="OMG1" s="228"/>
      <c r="OMH1" s="228"/>
      <c r="OMI1" s="228"/>
      <c r="OMJ1" s="228"/>
      <c r="OMK1" s="228"/>
      <c r="OML1" s="228"/>
      <c r="OMM1" s="228"/>
      <c r="OMN1" s="228"/>
      <c r="OMO1" s="228"/>
      <c r="OMP1" s="228"/>
      <c r="OMQ1" s="228"/>
      <c r="OMR1" s="228"/>
      <c r="OMS1" s="228"/>
      <c r="OMT1" s="228"/>
      <c r="OMU1" s="228"/>
      <c r="OMV1" s="228"/>
      <c r="OMW1" s="228"/>
      <c r="OMX1" s="228"/>
      <c r="OMY1" s="228"/>
      <c r="OMZ1" s="228"/>
      <c r="ONA1" s="228"/>
      <c r="ONB1" s="228"/>
      <c r="ONC1" s="228"/>
      <c r="OND1" s="228"/>
      <c r="ONE1" s="228"/>
      <c r="ONF1" s="228"/>
      <c r="ONG1" s="228"/>
      <c r="ONH1" s="228"/>
      <c r="ONI1" s="228"/>
      <c r="ONJ1" s="228"/>
      <c r="ONK1" s="228"/>
      <c r="ONL1" s="228"/>
      <c r="ONM1" s="228"/>
      <c r="ONN1" s="228"/>
      <c r="ONO1" s="228"/>
      <c r="ONP1" s="228"/>
      <c r="ONQ1" s="228"/>
      <c r="ONR1" s="228"/>
      <c r="ONS1" s="228"/>
      <c r="ONT1" s="228"/>
      <c r="ONU1" s="228"/>
      <c r="ONV1" s="228"/>
      <c r="ONW1" s="228"/>
      <c r="ONX1" s="228"/>
      <c r="ONY1" s="228"/>
      <c r="ONZ1" s="228"/>
      <c r="OOA1" s="228"/>
      <c r="OOB1" s="228"/>
      <c r="OOC1" s="228"/>
      <c r="OOD1" s="228"/>
      <c r="OOE1" s="228"/>
      <c r="OOF1" s="228"/>
      <c r="OOG1" s="228"/>
      <c r="OOH1" s="228"/>
      <c r="OOI1" s="228"/>
      <c r="OOJ1" s="228"/>
      <c r="OOK1" s="228"/>
      <c r="OOL1" s="228"/>
      <c r="OOM1" s="228"/>
      <c r="OON1" s="228"/>
      <c r="OOO1" s="228"/>
      <c r="OOP1" s="228"/>
      <c r="OOQ1" s="228"/>
      <c r="OOR1" s="228"/>
      <c r="OOS1" s="228"/>
      <c r="OOT1" s="228"/>
      <c r="OOU1" s="228"/>
      <c r="OOV1" s="228"/>
      <c r="OOW1" s="228"/>
      <c r="OOX1" s="228"/>
      <c r="OOY1" s="228"/>
      <c r="OOZ1" s="228"/>
      <c r="OPA1" s="228"/>
      <c r="OPB1" s="228"/>
      <c r="OPC1" s="228"/>
      <c r="OPD1" s="228"/>
      <c r="OPE1" s="228"/>
      <c r="OPF1" s="228"/>
      <c r="OPG1" s="228"/>
      <c r="OPH1" s="228"/>
      <c r="OPI1" s="228"/>
      <c r="OPJ1" s="228"/>
      <c r="OPK1" s="228"/>
      <c r="OPL1" s="228"/>
      <c r="OPM1" s="228"/>
      <c r="OPN1" s="228"/>
      <c r="OPO1" s="228"/>
      <c r="OPP1" s="228"/>
      <c r="OPQ1" s="228"/>
      <c r="OPR1" s="228"/>
      <c r="OPS1" s="228"/>
      <c r="OPT1" s="228"/>
      <c r="OPU1" s="228"/>
      <c r="OPV1" s="228"/>
      <c r="OPW1" s="228"/>
      <c r="OPX1" s="228"/>
      <c r="OPY1" s="228"/>
      <c r="OPZ1" s="228"/>
      <c r="OQA1" s="228"/>
      <c r="OQB1" s="228"/>
      <c r="OQC1" s="228"/>
      <c r="OQD1" s="228"/>
      <c r="OQE1" s="228"/>
      <c r="OQF1" s="228"/>
      <c r="OQG1" s="228"/>
      <c r="OQH1" s="228"/>
      <c r="OQI1" s="228"/>
      <c r="OQJ1" s="228"/>
      <c r="OQK1" s="228"/>
      <c r="OQL1" s="228"/>
      <c r="OQM1" s="228"/>
      <c r="OQN1" s="228"/>
      <c r="OQO1" s="228"/>
      <c r="OQP1" s="228"/>
      <c r="OQQ1" s="228"/>
      <c r="OQR1" s="228"/>
      <c r="OQS1" s="228"/>
      <c r="OQT1" s="228"/>
      <c r="OQU1" s="228"/>
      <c r="OQV1" s="228"/>
      <c r="OQW1" s="228"/>
      <c r="OQX1" s="228"/>
      <c r="OQY1" s="228"/>
      <c r="OQZ1" s="228"/>
      <c r="ORA1" s="228"/>
      <c r="ORB1" s="228"/>
      <c r="ORC1" s="228"/>
      <c r="ORD1" s="228"/>
      <c r="ORE1" s="228"/>
      <c r="ORF1" s="228"/>
      <c r="ORG1" s="228"/>
      <c r="ORH1" s="228"/>
      <c r="ORI1" s="228"/>
      <c r="ORJ1" s="228"/>
      <c r="ORK1" s="228"/>
      <c r="ORL1" s="228"/>
      <c r="ORM1" s="228"/>
      <c r="ORN1" s="228"/>
      <c r="ORO1" s="228"/>
      <c r="ORP1" s="228"/>
      <c r="ORQ1" s="228"/>
      <c r="ORR1" s="228"/>
      <c r="ORS1" s="228"/>
      <c r="ORT1" s="228"/>
      <c r="ORU1" s="228"/>
      <c r="ORV1" s="228"/>
      <c r="ORW1" s="228"/>
      <c r="ORX1" s="228"/>
      <c r="ORY1" s="228"/>
      <c r="ORZ1" s="228"/>
      <c r="OSA1" s="228"/>
      <c r="OSB1" s="228"/>
      <c r="OSC1" s="228"/>
      <c r="OSD1" s="228"/>
      <c r="OSE1" s="228"/>
      <c r="OSF1" s="228"/>
      <c r="OSG1" s="228"/>
      <c r="OSH1" s="228"/>
      <c r="OSI1" s="228"/>
      <c r="OSJ1" s="228"/>
      <c r="OSK1" s="228"/>
      <c r="OSL1" s="228"/>
      <c r="OSM1" s="228"/>
      <c r="OSN1" s="228"/>
      <c r="OSO1" s="228"/>
      <c r="OSP1" s="228"/>
      <c r="OSQ1" s="228"/>
      <c r="OSR1" s="228"/>
      <c r="OSS1" s="228"/>
      <c r="OST1" s="228"/>
      <c r="OSU1" s="228"/>
      <c r="OSV1" s="228"/>
      <c r="OSW1" s="228"/>
      <c r="OSX1" s="228"/>
      <c r="OSY1" s="228"/>
      <c r="OSZ1" s="228"/>
      <c r="OTA1" s="228"/>
      <c r="OTB1" s="228"/>
      <c r="OTC1" s="228"/>
      <c r="OTD1" s="228"/>
      <c r="OTE1" s="228"/>
      <c r="OTF1" s="228"/>
      <c r="OTG1" s="228"/>
      <c r="OTH1" s="228"/>
      <c r="OTI1" s="228"/>
      <c r="OTJ1" s="228"/>
      <c r="OTK1" s="228"/>
      <c r="OTL1" s="228"/>
      <c r="OTM1" s="228"/>
      <c r="OTN1" s="228"/>
      <c r="OTO1" s="228"/>
      <c r="OTP1" s="228"/>
      <c r="OTQ1" s="228"/>
      <c r="OTR1" s="228"/>
      <c r="OTS1" s="228"/>
      <c r="OTT1" s="228"/>
      <c r="OTU1" s="228"/>
      <c r="OTV1" s="228"/>
      <c r="OTW1" s="228"/>
      <c r="OTX1" s="228"/>
      <c r="OTY1" s="228"/>
      <c r="OTZ1" s="228"/>
      <c r="OUA1" s="228"/>
      <c r="OUB1" s="228"/>
      <c r="OUC1" s="228"/>
      <c r="OUD1" s="228"/>
      <c r="OUE1" s="228"/>
      <c r="OUF1" s="228"/>
      <c r="OUG1" s="228"/>
      <c r="OUH1" s="228"/>
      <c r="OUI1" s="228"/>
      <c r="OUJ1" s="228"/>
      <c r="OUK1" s="228"/>
      <c r="OUL1" s="228"/>
      <c r="OUM1" s="228"/>
      <c r="OUN1" s="228"/>
      <c r="OUO1" s="228"/>
      <c r="OUP1" s="228"/>
      <c r="OUQ1" s="228"/>
      <c r="OUR1" s="228"/>
      <c r="OUS1" s="228"/>
      <c r="OUT1" s="228"/>
      <c r="OUU1" s="228"/>
      <c r="OUV1" s="228"/>
      <c r="OUW1" s="228"/>
      <c r="OUX1" s="228"/>
      <c r="OUY1" s="228"/>
      <c r="OUZ1" s="228"/>
      <c r="OVA1" s="228"/>
      <c r="OVB1" s="228"/>
      <c r="OVC1" s="228"/>
      <c r="OVD1" s="228"/>
      <c r="OVE1" s="228"/>
      <c r="OVF1" s="228"/>
      <c r="OVG1" s="228"/>
      <c r="OVH1" s="228"/>
      <c r="OVI1" s="228"/>
      <c r="OVJ1" s="228"/>
      <c r="OVK1" s="228"/>
      <c r="OVL1" s="228"/>
      <c r="OVM1" s="228"/>
      <c r="OVN1" s="228"/>
      <c r="OVO1" s="228"/>
      <c r="OVP1" s="228"/>
      <c r="OVQ1" s="228"/>
      <c r="OVR1" s="228"/>
      <c r="OVS1" s="228"/>
      <c r="OVT1" s="228"/>
      <c r="OVU1" s="228"/>
      <c r="OVV1" s="228"/>
      <c r="OVW1" s="228"/>
      <c r="OVX1" s="228"/>
      <c r="OVY1" s="228"/>
      <c r="OVZ1" s="228"/>
      <c r="OWA1" s="228"/>
      <c r="OWB1" s="228"/>
      <c r="OWC1" s="228"/>
      <c r="OWD1" s="228"/>
      <c r="OWE1" s="228"/>
      <c r="OWF1" s="228"/>
      <c r="OWG1" s="228"/>
      <c r="OWH1" s="228"/>
      <c r="OWI1" s="228"/>
      <c r="OWJ1" s="228"/>
      <c r="OWK1" s="228"/>
      <c r="OWL1" s="228"/>
      <c r="OWM1" s="228"/>
      <c r="OWN1" s="228"/>
      <c r="OWO1" s="228"/>
      <c r="OWP1" s="228"/>
      <c r="OWQ1" s="228"/>
      <c r="OWR1" s="228"/>
      <c r="OWS1" s="228"/>
      <c r="OWT1" s="228"/>
      <c r="OWU1" s="228"/>
      <c r="OWV1" s="228"/>
      <c r="OWW1" s="228"/>
      <c r="OWX1" s="228"/>
      <c r="OWY1" s="228"/>
      <c r="OWZ1" s="228"/>
      <c r="OXA1" s="228"/>
      <c r="OXB1" s="228"/>
      <c r="OXC1" s="228"/>
      <c r="OXD1" s="228"/>
      <c r="OXE1" s="228"/>
      <c r="OXF1" s="228"/>
      <c r="OXG1" s="228"/>
      <c r="OXH1" s="228"/>
      <c r="OXI1" s="228"/>
      <c r="OXJ1" s="228"/>
      <c r="OXK1" s="228"/>
      <c r="OXL1" s="228"/>
      <c r="OXM1" s="228"/>
      <c r="OXN1" s="228"/>
      <c r="OXO1" s="228"/>
      <c r="OXP1" s="228"/>
      <c r="OXQ1" s="228"/>
      <c r="OXR1" s="228"/>
      <c r="OXS1" s="228"/>
      <c r="OXT1" s="228"/>
      <c r="OXU1" s="228"/>
      <c r="OXV1" s="228"/>
      <c r="OXW1" s="228"/>
      <c r="OXX1" s="228"/>
      <c r="OXY1" s="228"/>
      <c r="OXZ1" s="228"/>
      <c r="OYA1" s="228"/>
      <c r="OYB1" s="228"/>
      <c r="OYC1" s="228"/>
      <c r="OYD1" s="228"/>
      <c r="OYE1" s="228"/>
      <c r="OYF1" s="228"/>
      <c r="OYG1" s="228"/>
      <c r="OYH1" s="228"/>
      <c r="OYI1" s="228"/>
      <c r="OYJ1" s="228"/>
      <c r="OYK1" s="228"/>
      <c r="OYL1" s="228"/>
      <c r="OYM1" s="228"/>
      <c r="OYN1" s="228"/>
      <c r="OYO1" s="228"/>
      <c r="OYP1" s="228"/>
      <c r="OYQ1" s="228"/>
      <c r="OYR1" s="228"/>
      <c r="OYS1" s="228"/>
      <c r="OYT1" s="228"/>
      <c r="OYU1" s="228"/>
      <c r="OYV1" s="228"/>
      <c r="OYW1" s="228"/>
      <c r="OYX1" s="228"/>
      <c r="OYY1" s="228"/>
      <c r="OYZ1" s="228"/>
      <c r="OZA1" s="228"/>
      <c r="OZB1" s="228"/>
      <c r="OZC1" s="228"/>
      <c r="OZD1" s="228"/>
      <c r="OZE1" s="228"/>
      <c r="OZF1" s="228"/>
      <c r="OZG1" s="228"/>
      <c r="OZH1" s="228"/>
      <c r="OZI1" s="228"/>
      <c r="OZJ1" s="228"/>
      <c r="OZK1" s="228"/>
      <c r="OZL1" s="228"/>
      <c r="OZM1" s="228"/>
      <c r="OZN1" s="228"/>
      <c r="OZO1" s="228"/>
      <c r="OZP1" s="228"/>
      <c r="OZQ1" s="228"/>
      <c r="OZR1" s="228"/>
      <c r="OZS1" s="228"/>
      <c r="OZT1" s="228"/>
      <c r="OZU1" s="228"/>
      <c r="OZV1" s="228"/>
      <c r="OZW1" s="228"/>
      <c r="OZX1" s="228"/>
      <c r="OZY1" s="228"/>
      <c r="OZZ1" s="228"/>
      <c r="PAA1" s="228"/>
      <c r="PAB1" s="228"/>
      <c r="PAC1" s="228"/>
      <c r="PAD1" s="228"/>
      <c r="PAE1" s="228"/>
      <c r="PAF1" s="228"/>
      <c r="PAG1" s="228"/>
      <c r="PAH1" s="228"/>
      <c r="PAI1" s="228"/>
      <c r="PAJ1" s="228"/>
      <c r="PAK1" s="228"/>
      <c r="PAL1" s="228"/>
      <c r="PAM1" s="228"/>
      <c r="PAN1" s="228"/>
      <c r="PAO1" s="228"/>
      <c r="PAP1" s="228"/>
      <c r="PAQ1" s="228"/>
      <c r="PAR1" s="228"/>
      <c r="PAS1" s="228"/>
      <c r="PAT1" s="228"/>
      <c r="PAU1" s="228"/>
      <c r="PAV1" s="228"/>
      <c r="PAW1" s="228"/>
      <c r="PAX1" s="228"/>
      <c r="PAY1" s="228"/>
      <c r="PAZ1" s="228"/>
      <c r="PBA1" s="228"/>
      <c r="PBB1" s="228"/>
      <c r="PBC1" s="228"/>
      <c r="PBD1" s="228"/>
      <c r="PBE1" s="228"/>
      <c r="PBF1" s="228"/>
      <c r="PBG1" s="228"/>
      <c r="PBH1" s="228"/>
      <c r="PBI1" s="228"/>
      <c r="PBJ1" s="228"/>
      <c r="PBK1" s="228"/>
      <c r="PBL1" s="228"/>
      <c r="PBM1" s="228"/>
      <c r="PBN1" s="228"/>
      <c r="PBO1" s="228"/>
      <c r="PBP1" s="228"/>
      <c r="PBQ1" s="228"/>
      <c r="PBR1" s="228"/>
      <c r="PBS1" s="228"/>
      <c r="PBT1" s="228"/>
      <c r="PBU1" s="228"/>
      <c r="PBV1" s="228"/>
      <c r="PBW1" s="228"/>
      <c r="PBX1" s="228"/>
      <c r="PBY1" s="228"/>
      <c r="PBZ1" s="228"/>
      <c r="PCA1" s="228"/>
      <c r="PCB1" s="228"/>
      <c r="PCC1" s="228"/>
      <c r="PCD1" s="228"/>
      <c r="PCE1" s="228"/>
      <c r="PCF1" s="228"/>
      <c r="PCG1" s="228"/>
      <c r="PCH1" s="228"/>
      <c r="PCI1" s="228"/>
      <c r="PCJ1" s="228"/>
      <c r="PCK1" s="228"/>
      <c r="PCL1" s="228"/>
      <c r="PCM1" s="228"/>
      <c r="PCN1" s="228"/>
      <c r="PCO1" s="228"/>
      <c r="PCP1" s="228"/>
      <c r="PCQ1" s="228"/>
      <c r="PCR1" s="228"/>
      <c r="PCS1" s="228"/>
      <c r="PCT1" s="228"/>
      <c r="PCU1" s="228"/>
      <c r="PCV1" s="228"/>
      <c r="PCW1" s="228"/>
      <c r="PCX1" s="228"/>
      <c r="PCY1" s="228"/>
      <c r="PCZ1" s="228"/>
      <c r="PDA1" s="228"/>
      <c r="PDB1" s="228"/>
      <c r="PDC1" s="228"/>
      <c r="PDD1" s="228"/>
      <c r="PDE1" s="228"/>
      <c r="PDF1" s="228"/>
      <c r="PDG1" s="228"/>
      <c r="PDH1" s="228"/>
      <c r="PDI1" s="228"/>
      <c r="PDJ1" s="228"/>
      <c r="PDK1" s="228"/>
      <c r="PDL1" s="228"/>
      <c r="PDM1" s="228"/>
      <c r="PDN1" s="228"/>
      <c r="PDO1" s="228"/>
      <c r="PDP1" s="228"/>
      <c r="PDQ1" s="228"/>
      <c r="PDR1" s="228"/>
      <c r="PDS1" s="228"/>
      <c r="PDT1" s="228"/>
      <c r="PDU1" s="228"/>
      <c r="PDV1" s="228"/>
      <c r="PDW1" s="228"/>
      <c r="PDX1" s="228"/>
      <c r="PDY1" s="228"/>
      <c r="PDZ1" s="228"/>
      <c r="PEA1" s="228"/>
      <c r="PEB1" s="228"/>
      <c r="PEC1" s="228"/>
      <c r="PED1" s="228"/>
      <c r="PEE1" s="228"/>
      <c r="PEF1" s="228"/>
      <c r="PEG1" s="228"/>
      <c r="PEH1" s="228"/>
      <c r="PEI1" s="228"/>
      <c r="PEJ1" s="228"/>
      <c r="PEK1" s="228"/>
      <c r="PEL1" s="228"/>
      <c r="PEM1" s="228"/>
      <c r="PEN1" s="228"/>
      <c r="PEO1" s="228"/>
      <c r="PEP1" s="228"/>
      <c r="PEQ1" s="228"/>
      <c r="PER1" s="228"/>
      <c r="PES1" s="228"/>
      <c r="PET1" s="228"/>
      <c r="PEU1" s="228"/>
      <c r="PEV1" s="228"/>
      <c r="PEW1" s="228"/>
      <c r="PEX1" s="228"/>
      <c r="PEY1" s="228"/>
      <c r="PEZ1" s="228"/>
      <c r="PFA1" s="228"/>
      <c r="PFB1" s="228"/>
      <c r="PFC1" s="228"/>
      <c r="PFD1" s="228"/>
      <c r="PFE1" s="228"/>
      <c r="PFF1" s="228"/>
      <c r="PFG1" s="228"/>
      <c r="PFH1" s="228"/>
      <c r="PFI1" s="228"/>
      <c r="PFJ1" s="228"/>
      <c r="PFK1" s="228"/>
      <c r="PFL1" s="228"/>
      <c r="PFM1" s="228"/>
      <c r="PFN1" s="228"/>
      <c r="PFO1" s="228"/>
      <c r="PFP1" s="228"/>
      <c r="PFQ1" s="228"/>
      <c r="PFR1" s="228"/>
      <c r="PFS1" s="228"/>
      <c r="PFT1" s="228"/>
      <c r="PFU1" s="228"/>
      <c r="PFV1" s="228"/>
      <c r="PFW1" s="228"/>
      <c r="PFX1" s="228"/>
      <c r="PFY1" s="228"/>
      <c r="PFZ1" s="228"/>
      <c r="PGA1" s="228"/>
      <c r="PGB1" s="228"/>
      <c r="PGC1" s="228"/>
      <c r="PGD1" s="228"/>
      <c r="PGE1" s="228"/>
      <c r="PGF1" s="228"/>
      <c r="PGG1" s="228"/>
      <c r="PGH1" s="228"/>
      <c r="PGI1" s="228"/>
      <c r="PGJ1" s="228"/>
      <c r="PGK1" s="228"/>
      <c r="PGL1" s="228"/>
      <c r="PGM1" s="228"/>
      <c r="PGN1" s="228"/>
      <c r="PGO1" s="228"/>
      <c r="PGP1" s="228"/>
      <c r="PGQ1" s="228"/>
      <c r="PGR1" s="228"/>
      <c r="PGS1" s="228"/>
      <c r="PGT1" s="228"/>
      <c r="PGU1" s="228"/>
      <c r="PGV1" s="228"/>
      <c r="PGW1" s="228"/>
      <c r="PGX1" s="228"/>
      <c r="PGY1" s="228"/>
      <c r="PGZ1" s="228"/>
      <c r="PHA1" s="228"/>
      <c r="PHB1" s="228"/>
      <c r="PHC1" s="228"/>
      <c r="PHD1" s="228"/>
      <c r="PHE1" s="228"/>
      <c r="PHF1" s="228"/>
      <c r="PHG1" s="228"/>
      <c r="PHH1" s="228"/>
      <c r="PHI1" s="228"/>
      <c r="PHJ1" s="228"/>
      <c r="PHK1" s="228"/>
      <c r="PHL1" s="228"/>
      <c r="PHM1" s="228"/>
      <c r="PHN1" s="228"/>
      <c r="PHO1" s="228"/>
      <c r="PHP1" s="228"/>
      <c r="PHQ1" s="228"/>
      <c r="PHR1" s="228"/>
      <c r="PHS1" s="228"/>
      <c r="PHT1" s="228"/>
      <c r="PHU1" s="228"/>
      <c r="PHV1" s="228"/>
      <c r="PHW1" s="228"/>
      <c r="PHX1" s="228"/>
      <c r="PHY1" s="228"/>
      <c r="PHZ1" s="228"/>
      <c r="PIA1" s="228"/>
      <c r="PIB1" s="228"/>
      <c r="PIC1" s="228"/>
      <c r="PID1" s="228"/>
      <c r="PIE1" s="228"/>
      <c r="PIF1" s="228"/>
      <c r="PIG1" s="228"/>
      <c r="PIH1" s="228"/>
      <c r="PII1" s="228"/>
      <c r="PIJ1" s="228"/>
      <c r="PIK1" s="228"/>
      <c r="PIL1" s="228"/>
      <c r="PIM1" s="228"/>
      <c r="PIN1" s="228"/>
      <c r="PIO1" s="228"/>
      <c r="PIP1" s="228"/>
      <c r="PIQ1" s="228"/>
      <c r="PIR1" s="228"/>
      <c r="PIS1" s="228"/>
      <c r="PIT1" s="228"/>
      <c r="PIU1" s="228"/>
      <c r="PIV1" s="228"/>
      <c r="PIW1" s="228"/>
      <c r="PIX1" s="228"/>
      <c r="PIY1" s="228"/>
      <c r="PIZ1" s="228"/>
      <c r="PJA1" s="228"/>
      <c r="PJB1" s="228"/>
      <c r="PJC1" s="228"/>
      <c r="PJD1" s="228"/>
      <c r="PJE1" s="228"/>
      <c r="PJF1" s="228"/>
      <c r="PJG1" s="228"/>
      <c r="PJH1" s="228"/>
      <c r="PJI1" s="228"/>
      <c r="PJJ1" s="228"/>
      <c r="PJK1" s="228"/>
      <c r="PJL1" s="228"/>
      <c r="PJM1" s="228"/>
      <c r="PJN1" s="228"/>
      <c r="PJO1" s="228"/>
      <c r="PJP1" s="228"/>
      <c r="PJQ1" s="228"/>
      <c r="PJR1" s="228"/>
      <c r="PJS1" s="228"/>
      <c r="PJT1" s="228"/>
      <c r="PJU1" s="228"/>
      <c r="PJV1" s="228"/>
      <c r="PJW1" s="228"/>
      <c r="PJX1" s="228"/>
      <c r="PJY1" s="228"/>
      <c r="PJZ1" s="228"/>
      <c r="PKA1" s="228"/>
      <c r="PKB1" s="228"/>
      <c r="PKC1" s="228"/>
      <c r="PKD1" s="228"/>
      <c r="PKE1" s="228"/>
      <c r="PKF1" s="228"/>
      <c r="PKG1" s="228"/>
      <c r="PKH1" s="228"/>
      <c r="PKI1" s="228"/>
      <c r="PKJ1" s="228"/>
      <c r="PKK1" s="228"/>
      <c r="PKL1" s="228"/>
      <c r="PKM1" s="228"/>
      <c r="PKN1" s="228"/>
      <c r="PKO1" s="228"/>
      <c r="PKP1" s="228"/>
      <c r="PKQ1" s="228"/>
      <c r="PKR1" s="228"/>
      <c r="PKS1" s="228"/>
      <c r="PKT1" s="228"/>
      <c r="PKU1" s="228"/>
      <c r="PKV1" s="228"/>
      <c r="PKW1" s="228"/>
      <c r="PKX1" s="228"/>
      <c r="PKY1" s="228"/>
      <c r="PKZ1" s="228"/>
      <c r="PLA1" s="228"/>
      <c r="PLB1" s="228"/>
      <c r="PLC1" s="228"/>
      <c r="PLD1" s="228"/>
      <c r="PLE1" s="228"/>
      <c r="PLF1" s="228"/>
      <c r="PLG1" s="228"/>
      <c r="PLH1" s="228"/>
      <c r="PLI1" s="228"/>
      <c r="PLJ1" s="228"/>
      <c r="PLK1" s="228"/>
      <c r="PLL1" s="228"/>
      <c r="PLM1" s="228"/>
      <c r="PLN1" s="228"/>
      <c r="PLO1" s="228"/>
      <c r="PLP1" s="228"/>
      <c r="PLQ1" s="228"/>
      <c r="PLR1" s="228"/>
      <c r="PLS1" s="228"/>
      <c r="PLT1" s="228"/>
      <c r="PLU1" s="228"/>
      <c r="PLV1" s="228"/>
      <c r="PLW1" s="228"/>
      <c r="PLX1" s="228"/>
      <c r="PLY1" s="228"/>
      <c r="PLZ1" s="228"/>
      <c r="PMA1" s="228"/>
      <c r="PMB1" s="228"/>
      <c r="PMC1" s="228"/>
      <c r="PMD1" s="228"/>
      <c r="PME1" s="228"/>
      <c r="PMF1" s="228"/>
      <c r="PMG1" s="228"/>
      <c r="PMH1" s="228"/>
      <c r="PMI1" s="228"/>
      <c r="PMJ1" s="228"/>
      <c r="PMK1" s="228"/>
      <c r="PML1" s="228"/>
      <c r="PMM1" s="228"/>
      <c r="PMN1" s="228"/>
      <c r="PMO1" s="228"/>
      <c r="PMP1" s="228"/>
      <c r="PMQ1" s="228"/>
      <c r="PMR1" s="228"/>
      <c r="PMS1" s="228"/>
      <c r="PMT1" s="228"/>
      <c r="PMU1" s="228"/>
      <c r="PMV1" s="228"/>
      <c r="PMW1" s="228"/>
      <c r="PMX1" s="228"/>
      <c r="PMY1" s="228"/>
      <c r="PMZ1" s="228"/>
      <c r="PNA1" s="228"/>
      <c r="PNB1" s="228"/>
      <c r="PNC1" s="228"/>
      <c r="PND1" s="228"/>
      <c r="PNE1" s="228"/>
      <c r="PNF1" s="228"/>
      <c r="PNG1" s="228"/>
      <c r="PNH1" s="228"/>
      <c r="PNI1" s="228"/>
      <c r="PNJ1" s="228"/>
      <c r="PNK1" s="228"/>
      <c r="PNL1" s="228"/>
      <c r="PNM1" s="228"/>
      <c r="PNN1" s="228"/>
      <c r="PNO1" s="228"/>
      <c r="PNP1" s="228"/>
      <c r="PNQ1" s="228"/>
      <c r="PNR1" s="228"/>
      <c r="PNS1" s="228"/>
      <c r="PNT1" s="228"/>
      <c r="PNU1" s="228"/>
      <c r="PNV1" s="228"/>
      <c r="PNW1" s="228"/>
      <c r="PNX1" s="228"/>
      <c r="PNY1" s="228"/>
      <c r="PNZ1" s="228"/>
      <c r="POA1" s="228"/>
      <c r="POB1" s="228"/>
      <c r="POC1" s="228"/>
      <c r="POD1" s="228"/>
      <c r="POE1" s="228"/>
      <c r="POF1" s="228"/>
      <c r="POG1" s="228"/>
      <c r="POH1" s="228"/>
      <c r="POI1" s="228"/>
      <c r="POJ1" s="228"/>
      <c r="POK1" s="228"/>
      <c r="POL1" s="228"/>
      <c r="POM1" s="228"/>
      <c r="PON1" s="228"/>
      <c r="POO1" s="228"/>
      <c r="POP1" s="228"/>
      <c r="POQ1" s="228"/>
      <c r="POR1" s="228"/>
      <c r="POS1" s="228"/>
      <c r="POT1" s="228"/>
      <c r="POU1" s="228"/>
      <c r="POV1" s="228"/>
      <c r="POW1" s="228"/>
      <c r="POX1" s="228"/>
      <c r="POY1" s="228"/>
      <c r="POZ1" s="228"/>
      <c r="PPA1" s="228"/>
      <c r="PPB1" s="228"/>
      <c r="PPC1" s="228"/>
      <c r="PPD1" s="228"/>
      <c r="PPE1" s="228"/>
      <c r="PPF1" s="228"/>
      <c r="PPG1" s="228"/>
      <c r="PPH1" s="228"/>
      <c r="PPI1" s="228"/>
      <c r="PPJ1" s="228"/>
      <c r="PPK1" s="228"/>
      <c r="PPL1" s="228"/>
      <c r="PPM1" s="228"/>
      <c r="PPN1" s="228"/>
      <c r="PPO1" s="228"/>
      <c r="PPP1" s="228"/>
      <c r="PPQ1" s="228"/>
      <c r="PPR1" s="228"/>
      <c r="PPS1" s="228"/>
      <c r="PPT1" s="228"/>
      <c r="PPU1" s="228"/>
      <c r="PPV1" s="228"/>
      <c r="PPW1" s="228"/>
      <c r="PPX1" s="228"/>
      <c r="PPY1" s="228"/>
      <c r="PPZ1" s="228"/>
      <c r="PQA1" s="228"/>
      <c r="PQB1" s="228"/>
      <c r="PQC1" s="228"/>
      <c r="PQD1" s="228"/>
      <c r="PQE1" s="228"/>
      <c r="PQF1" s="228"/>
      <c r="PQG1" s="228"/>
      <c r="PQH1" s="228"/>
      <c r="PQI1" s="228"/>
      <c r="PQJ1" s="228"/>
      <c r="PQK1" s="228"/>
      <c r="PQL1" s="228"/>
      <c r="PQM1" s="228"/>
      <c r="PQN1" s="228"/>
      <c r="PQO1" s="228"/>
      <c r="PQP1" s="228"/>
      <c r="PQQ1" s="228"/>
      <c r="PQR1" s="228"/>
      <c r="PQS1" s="228"/>
      <c r="PQT1" s="228"/>
      <c r="PQU1" s="228"/>
      <c r="PQV1" s="228"/>
      <c r="PQW1" s="228"/>
      <c r="PQX1" s="228"/>
      <c r="PQY1" s="228"/>
      <c r="PQZ1" s="228"/>
      <c r="PRA1" s="228"/>
      <c r="PRB1" s="228"/>
      <c r="PRC1" s="228"/>
      <c r="PRD1" s="228"/>
      <c r="PRE1" s="228"/>
      <c r="PRF1" s="228"/>
      <c r="PRG1" s="228"/>
      <c r="PRH1" s="228"/>
      <c r="PRI1" s="228"/>
      <c r="PRJ1" s="228"/>
      <c r="PRK1" s="228"/>
      <c r="PRL1" s="228"/>
      <c r="PRM1" s="228"/>
      <c r="PRN1" s="228"/>
      <c r="PRO1" s="228"/>
      <c r="PRP1" s="228"/>
      <c r="PRQ1" s="228"/>
      <c r="PRR1" s="228"/>
      <c r="PRS1" s="228"/>
      <c r="PRT1" s="228"/>
      <c r="PRU1" s="228"/>
      <c r="PRV1" s="228"/>
      <c r="PRW1" s="228"/>
      <c r="PRX1" s="228"/>
      <c r="PRY1" s="228"/>
      <c r="PRZ1" s="228"/>
      <c r="PSA1" s="228"/>
      <c r="PSB1" s="228"/>
      <c r="PSC1" s="228"/>
      <c r="PSD1" s="228"/>
      <c r="PSE1" s="228"/>
      <c r="PSF1" s="228"/>
      <c r="PSG1" s="228"/>
      <c r="PSH1" s="228"/>
      <c r="PSI1" s="228"/>
      <c r="PSJ1" s="228"/>
      <c r="PSK1" s="228"/>
      <c r="PSL1" s="228"/>
      <c r="PSM1" s="228"/>
      <c r="PSN1" s="228"/>
      <c r="PSO1" s="228"/>
      <c r="PSP1" s="228"/>
      <c r="PSQ1" s="228"/>
      <c r="PSR1" s="228"/>
      <c r="PSS1" s="228"/>
      <c r="PST1" s="228"/>
      <c r="PSU1" s="228"/>
      <c r="PSV1" s="228"/>
      <c r="PSW1" s="228"/>
      <c r="PSX1" s="228"/>
      <c r="PSY1" s="228"/>
      <c r="PSZ1" s="228"/>
      <c r="PTA1" s="228"/>
      <c r="PTB1" s="228"/>
      <c r="PTC1" s="228"/>
      <c r="PTD1" s="228"/>
      <c r="PTE1" s="228"/>
      <c r="PTF1" s="228"/>
      <c r="PTG1" s="228"/>
      <c r="PTH1" s="228"/>
      <c r="PTI1" s="228"/>
      <c r="PTJ1" s="228"/>
      <c r="PTK1" s="228"/>
      <c r="PTL1" s="228"/>
      <c r="PTM1" s="228"/>
      <c r="PTN1" s="228"/>
      <c r="PTO1" s="228"/>
      <c r="PTP1" s="228"/>
      <c r="PTQ1" s="228"/>
      <c r="PTR1" s="228"/>
      <c r="PTS1" s="228"/>
      <c r="PTT1" s="228"/>
      <c r="PTU1" s="228"/>
      <c r="PTV1" s="228"/>
      <c r="PTW1" s="228"/>
      <c r="PTX1" s="228"/>
      <c r="PTY1" s="228"/>
      <c r="PTZ1" s="228"/>
      <c r="PUA1" s="228"/>
      <c r="PUB1" s="228"/>
      <c r="PUC1" s="228"/>
      <c r="PUD1" s="228"/>
      <c r="PUE1" s="228"/>
      <c r="PUF1" s="228"/>
      <c r="PUG1" s="228"/>
      <c r="PUH1" s="228"/>
      <c r="PUI1" s="228"/>
      <c r="PUJ1" s="228"/>
      <c r="PUK1" s="228"/>
      <c r="PUL1" s="228"/>
      <c r="PUM1" s="228"/>
      <c r="PUN1" s="228"/>
      <c r="PUO1" s="228"/>
      <c r="PUP1" s="228"/>
      <c r="PUQ1" s="228"/>
      <c r="PUR1" s="228"/>
      <c r="PUS1" s="228"/>
      <c r="PUT1" s="228"/>
      <c r="PUU1" s="228"/>
      <c r="PUV1" s="228"/>
      <c r="PUW1" s="228"/>
      <c r="PUX1" s="228"/>
      <c r="PUY1" s="228"/>
      <c r="PUZ1" s="228"/>
      <c r="PVA1" s="228"/>
      <c r="PVB1" s="228"/>
      <c r="PVC1" s="228"/>
      <c r="PVD1" s="228"/>
      <c r="PVE1" s="228"/>
      <c r="PVF1" s="228"/>
      <c r="PVG1" s="228"/>
      <c r="PVH1" s="228"/>
      <c r="PVI1" s="228"/>
      <c r="PVJ1" s="228"/>
      <c r="PVK1" s="228"/>
      <c r="PVL1" s="228"/>
      <c r="PVM1" s="228"/>
      <c r="PVN1" s="228"/>
      <c r="PVO1" s="228"/>
      <c r="PVP1" s="228"/>
      <c r="PVQ1" s="228"/>
      <c r="PVR1" s="228"/>
      <c r="PVS1" s="228"/>
      <c r="PVT1" s="228"/>
      <c r="PVU1" s="228"/>
      <c r="PVV1" s="228"/>
      <c r="PVW1" s="228"/>
      <c r="PVX1" s="228"/>
      <c r="PVY1" s="228"/>
      <c r="PVZ1" s="228"/>
      <c r="PWA1" s="228"/>
      <c r="PWB1" s="228"/>
      <c r="PWC1" s="228"/>
      <c r="PWD1" s="228"/>
      <c r="PWE1" s="228"/>
      <c r="PWF1" s="228"/>
      <c r="PWG1" s="228"/>
      <c r="PWH1" s="228"/>
      <c r="PWI1" s="228"/>
      <c r="PWJ1" s="228"/>
      <c r="PWK1" s="228"/>
      <c r="PWL1" s="228"/>
      <c r="PWM1" s="228"/>
      <c r="PWN1" s="228"/>
      <c r="PWO1" s="228"/>
      <c r="PWP1" s="228"/>
      <c r="PWQ1" s="228"/>
      <c r="PWR1" s="228"/>
      <c r="PWS1" s="228"/>
      <c r="PWT1" s="228"/>
      <c r="PWU1" s="228"/>
      <c r="PWV1" s="228"/>
      <c r="PWW1" s="228"/>
      <c r="PWX1" s="228"/>
      <c r="PWY1" s="228"/>
      <c r="PWZ1" s="228"/>
      <c r="PXA1" s="228"/>
      <c r="PXB1" s="228"/>
      <c r="PXC1" s="228"/>
      <c r="PXD1" s="228"/>
      <c r="PXE1" s="228"/>
      <c r="PXF1" s="228"/>
      <c r="PXG1" s="228"/>
      <c r="PXH1" s="228"/>
      <c r="PXI1" s="228"/>
      <c r="PXJ1" s="228"/>
      <c r="PXK1" s="228"/>
      <c r="PXL1" s="228"/>
      <c r="PXM1" s="228"/>
      <c r="PXN1" s="228"/>
      <c r="PXO1" s="228"/>
      <c r="PXP1" s="228"/>
      <c r="PXQ1" s="228"/>
      <c r="PXR1" s="228"/>
      <c r="PXS1" s="228"/>
      <c r="PXT1" s="228"/>
      <c r="PXU1" s="228"/>
      <c r="PXV1" s="228"/>
      <c r="PXW1" s="228"/>
      <c r="PXX1" s="228"/>
      <c r="PXY1" s="228"/>
      <c r="PXZ1" s="228"/>
      <c r="PYA1" s="228"/>
      <c r="PYB1" s="228"/>
      <c r="PYC1" s="228"/>
      <c r="PYD1" s="228"/>
      <c r="PYE1" s="228"/>
      <c r="PYF1" s="228"/>
      <c r="PYG1" s="228"/>
      <c r="PYH1" s="228"/>
      <c r="PYI1" s="228"/>
      <c r="PYJ1" s="228"/>
      <c r="PYK1" s="228"/>
      <c r="PYL1" s="228"/>
      <c r="PYM1" s="228"/>
      <c r="PYN1" s="228"/>
      <c r="PYO1" s="228"/>
      <c r="PYP1" s="228"/>
      <c r="PYQ1" s="228"/>
      <c r="PYR1" s="228"/>
      <c r="PYS1" s="228"/>
      <c r="PYT1" s="228"/>
      <c r="PYU1" s="228"/>
      <c r="PYV1" s="228"/>
      <c r="PYW1" s="228"/>
      <c r="PYX1" s="228"/>
      <c r="PYY1" s="228"/>
      <c r="PYZ1" s="228"/>
      <c r="PZA1" s="228"/>
      <c r="PZB1" s="228"/>
      <c r="PZC1" s="228"/>
      <c r="PZD1" s="228"/>
      <c r="PZE1" s="228"/>
      <c r="PZF1" s="228"/>
      <c r="PZG1" s="228"/>
      <c r="PZH1" s="228"/>
      <c r="PZI1" s="228"/>
      <c r="PZJ1" s="228"/>
      <c r="PZK1" s="228"/>
      <c r="PZL1" s="228"/>
      <c r="PZM1" s="228"/>
      <c r="PZN1" s="228"/>
      <c r="PZO1" s="228"/>
      <c r="PZP1" s="228"/>
      <c r="PZQ1" s="228"/>
      <c r="PZR1" s="228"/>
      <c r="PZS1" s="228"/>
      <c r="PZT1" s="228"/>
      <c r="PZU1" s="228"/>
      <c r="PZV1" s="228"/>
      <c r="PZW1" s="228"/>
      <c r="PZX1" s="228"/>
      <c r="PZY1" s="228"/>
      <c r="PZZ1" s="228"/>
      <c r="QAA1" s="228"/>
      <c r="QAB1" s="228"/>
      <c r="QAC1" s="228"/>
      <c r="QAD1" s="228"/>
      <c r="QAE1" s="228"/>
      <c r="QAF1" s="228"/>
      <c r="QAG1" s="228"/>
      <c r="QAH1" s="228"/>
      <c r="QAI1" s="228"/>
      <c r="QAJ1" s="228"/>
      <c r="QAK1" s="228"/>
      <c r="QAL1" s="228"/>
      <c r="QAM1" s="228"/>
      <c r="QAN1" s="228"/>
      <c r="QAO1" s="228"/>
      <c r="QAP1" s="228"/>
      <c r="QAQ1" s="228"/>
      <c r="QAR1" s="228"/>
      <c r="QAS1" s="228"/>
      <c r="QAT1" s="228"/>
      <c r="QAU1" s="228"/>
      <c r="QAV1" s="228"/>
      <c r="QAW1" s="228"/>
      <c r="QAX1" s="228"/>
      <c r="QAY1" s="228"/>
      <c r="QAZ1" s="228"/>
      <c r="QBA1" s="228"/>
      <c r="QBB1" s="228"/>
      <c r="QBC1" s="228"/>
      <c r="QBD1" s="228"/>
      <c r="QBE1" s="228"/>
      <c r="QBF1" s="228"/>
      <c r="QBG1" s="228"/>
      <c r="QBH1" s="228"/>
      <c r="QBI1" s="228"/>
      <c r="QBJ1" s="228"/>
      <c r="QBK1" s="228"/>
      <c r="QBL1" s="228"/>
      <c r="QBM1" s="228"/>
      <c r="QBN1" s="228"/>
      <c r="QBO1" s="228"/>
      <c r="QBP1" s="228"/>
      <c r="QBQ1" s="228"/>
      <c r="QBR1" s="228"/>
      <c r="QBS1" s="228"/>
      <c r="QBT1" s="228"/>
      <c r="QBU1" s="228"/>
      <c r="QBV1" s="228"/>
      <c r="QBW1" s="228"/>
      <c r="QBX1" s="228"/>
      <c r="QBY1" s="228"/>
      <c r="QBZ1" s="228"/>
      <c r="QCA1" s="228"/>
      <c r="QCB1" s="228"/>
      <c r="QCC1" s="228"/>
      <c r="QCD1" s="228"/>
      <c r="QCE1" s="228"/>
      <c r="QCF1" s="228"/>
      <c r="QCG1" s="228"/>
      <c r="QCH1" s="228"/>
      <c r="QCI1" s="228"/>
      <c r="QCJ1" s="228"/>
      <c r="QCK1" s="228"/>
      <c r="QCL1" s="228"/>
      <c r="QCM1" s="228"/>
      <c r="QCN1" s="228"/>
      <c r="QCO1" s="228"/>
      <c r="QCP1" s="228"/>
      <c r="QCQ1" s="228"/>
      <c r="QCR1" s="228"/>
      <c r="QCS1" s="228"/>
      <c r="QCT1" s="228"/>
      <c r="QCU1" s="228"/>
      <c r="QCV1" s="228"/>
      <c r="QCW1" s="228"/>
      <c r="QCX1" s="228"/>
      <c r="QCY1" s="228"/>
      <c r="QCZ1" s="228"/>
      <c r="QDA1" s="228"/>
      <c r="QDB1" s="228"/>
      <c r="QDC1" s="228"/>
      <c r="QDD1" s="228"/>
      <c r="QDE1" s="228"/>
      <c r="QDF1" s="228"/>
      <c r="QDG1" s="228"/>
      <c r="QDH1" s="228"/>
      <c r="QDI1" s="228"/>
      <c r="QDJ1" s="228"/>
      <c r="QDK1" s="228"/>
      <c r="QDL1" s="228"/>
      <c r="QDM1" s="228"/>
      <c r="QDN1" s="228"/>
      <c r="QDO1" s="228"/>
      <c r="QDP1" s="228"/>
      <c r="QDQ1" s="228"/>
      <c r="QDR1" s="228"/>
      <c r="QDS1" s="228"/>
      <c r="QDT1" s="228"/>
      <c r="QDU1" s="228"/>
      <c r="QDV1" s="228"/>
      <c r="QDW1" s="228"/>
      <c r="QDX1" s="228"/>
      <c r="QDY1" s="228"/>
      <c r="QDZ1" s="228"/>
      <c r="QEA1" s="228"/>
      <c r="QEB1" s="228"/>
      <c r="QEC1" s="228"/>
      <c r="QED1" s="228"/>
      <c r="QEE1" s="228"/>
      <c r="QEF1" s="228"/>
      <c r="QEG1" s="228"/>
      <c r="QEH1" s="228"/>
      <c r="QEI1" s="228"/>
      <c r="QEJ1" s="228"/>
      <c r="QEK1" s="228"/>
      <c r="QEL1" s="228"/>
      <c r="QEM1" s="228"/>
      <c r="QEN1" s="228"/>
      <c r="QEO1" s="228"/>
      <c r="QEP1" s="228"/>
      <c r="QEQ1" s="228"/>
      <c r="QER1" s="228"/>
      <c r="QES1" s="228"/>
      <c r="QET1" s="228"/>
      <c r="QEU1" s="228"/>
      <c r="QEV1" s="228"/>
      <c r="QEW1" s="228"/>
      <c r="QEX1" s="228"/>
      <c r="QEY1" s="228"/>
      <c r="QEZ1" s="228"/>
      <c r="QFA1" s="228"/>
      <c r="QFB1" s="228"/>
      <c r="QFC1" s="228"/>
      <c r="QFD1" s="228"/>
      <c r="QFE1" s="228"/>
      <c r="QFF1" s="228"/>
      <c r="QFG1" s="228"/>
      <c r="QFH1" s="228"/>
      <c r="QFI1" s="228"/>
      <c r="QFJ1" s="228"/>
      <c r="QFK1" s="228"/>
      <c r="QFL1" s="228"/>
      <c r="QFM1" s="228"/>
      <c r="QFN1" s="228"/>
      <c r="QFO1" s="228"/>
      <c r="QFP1" s="228"/>
      <c r="QFQ1" s="228"/>
      <c r="QFR1" s="228"/>
      <c r="QFS1" s="228"/>
      <c r="QFT1" s="228"/>
      <c r="QFU1" s="228"/>
      <c r="QFV1" s="228"/>
      <c r="QFW1" s="228"/>
      <c r="QFX1" s="228"/>
      <c r="QFY1" s="228"/>
      <c r="QFZ1" s="228"/>
      <c r="QGA1" s="228"/>
      <c r="QGB1" s="228"/>
      <c r="QGC1" s="228"/>
      <c r="QGD1" s="228"/>
      <c r="QGE1" s="228"/>
      <c r="QGF1" s="228"/>
      <c r="QGG1" s="228"/>
      <c r="QGH1" s="228"/>
      <c r="QGI1" s="228"/>
      <c r="QGJ1" s="228"/>
      <c r="QGK1" s="228"/>
      <c r="QGL1" s="228"/>
      <c r="QGM1" s="228"/>
      <c r="QGN1" s="228"/>
      <c r="QGO1" s="228"/>
      <c r="QGP1" s="228"/>
      <c r="QGQ1" s="228"/>
      <c r="QGR1" s="228"/>
      <c r="QGS1" s="228"/>
      <c r="QGT1" s="228"/>
      <c r="QGU1" s="228"/>
      <c r="QGV1" s="228"/>
      <c r="QGW1" s="228"/>
      <c r="QGX1" s="228"/>
      <c r="QGY1" s="228"/>
      <c r="QGZ1" s="228"/>
      <c r="QHA1" s="228"/>
      <c r="QHB1" s="228"/>
      <c r="QHC1" s="228"/>
      <c r="QHD1" s="228"/>
      <c r="QHE1" s="228"/>
      <c r="QHF1" s="228"/>
      <c r="QHG1" s="228"/>
      <c r="QHH1" s="228"/>
      <c r="QHI1" s="228"/>
      <c r="QHJ1" s="228"/>
      <c r="QHK1" s="228"/>
      <c r="QHL1" s="228"/>
      <c r="QHM1" s="228"/>
      <c r="QHN1" s="228"/>
      <c r="QHO1" s="228"/>
      <c r="QHP1" s="228"/>
      <c r="QHQ1" s="228"/>
      <c r="QHR1" s="228"/>
      <c r="QHS1" s="228"/>
      <c r="QHT1" s="228"/>
      <c r="QHU1" s="228"/>
      <c r="QHV1" s="228"/>
      <c r="QHW1" s="228"/>
      <c r="QHX1" s="228"/>
      <c r="QHY1" s="228"/>
      <c r="QHZ1" s="228"/>
      <c r="QIA1" s="228"/>
      <c r="QIB1" s="228"/>
      <c r="QIC1" s="228"/>
      <c r="QID1" s="228"/>
      <c r="QIE1" s="228"/>
      <c r="QIF1" s="228"/>
      <c r="QIG1" s="228"/>
      <c r="QIH1" s="228"/>
      <c r="QII1" s="228"/>
      <c r="QIJ1" s="228"/>
      <c r="QIK1" s="228"/>
      <c r="QIL1" s="228"/>
      <c r="QIM1" s="228"/>
      <c r="QIN1" s="228"/>
      <c r="QIO1" s="228"/>
      <c r="QIP1" s="228"/>
      <c r="QIQ1" s="228"/>
      <c r="QIR1" s="228"/>
      <c r="QIS1" s="228"/>
      <c r="QIT1" s="228"/>
      <c r="QIU1" s="228"/>
      <c r="QIV1" s="228"/>
      <c r="QIW1" s="228"/>
      <c r="QIX1" s="228"/>
      <c r="QIY1" s="228"/>
      <c r="QIZ1" s="228"/>
      <c r="QJA1" s="228"/>
      <c r="QJB1" s="228"/>
      <c r="QJC1" s="228"/>
      <c r="QJD1" s="228"/>
      <c r="QJE1" s="228"/>
      <c r="QJF1" s="228"/>
      <c r="QJG1" s="228"/>
      <c r="QJH1" s="228"/>
      <c r="QJI1" s="228"/>
      <c r="QJJ1" s="228"/>
      <c r="QJK1" s="228"/>
      <c r="QJL1" s="228"/>
      <c r="QJM1" s="228"/>
      <c r="QJN1" s="228"/>
      <c r="QJO1" s="228"/>
      <c r="QJP1" s="228"/>
      <c r="QJQ1" s="228"/>
      <c r="QJR1" s="228"/>
      <c r="QJS1" s="228"/>
      <c r="QJT1" s="228"/>
      <c r="QJU1" s="228"/>
      <c r="QJV1" s="228"/>
      <c r="QJW1" s="228"/>
      <c r="QJX1" s="228"/>
      <c r="QJY1" s="228"/>
      <c r="QJZ1" s="228"/>
      <c r="QKA1" s="228"/>
      <c r="QKB1" s="228"/>
      <c r="QKC1" s="228"/>
      <c r="QKD1" s="228"/>
      <c r="QKE1" s="228"/>
      <c r="QKF1" s="228"/>
      <c r="QKG1" s="228"/>
      <c r="QKH1" s="228"/>
      <c r="QKI1" s="228"/>
      <c r="QKJ1" s="228"/>
      <c r="QKK1" s="228"/>
      <c r="QKL1" s="228"/>
      <c r="QKM1" s="228"/>
      <c r="QKN1" s="228"/>
      <c r="QKO1" s="228"/>
      <c r="QKP1" s="228"/>
      <c r="QKQ1" s="228"/>
      <c r="QKR1" s="228"/>
      <c r="QKS1" s="228"/>
      <c r="QKT1" s="228"/>
      <c r="QKU1" s="228"/>
      <c r="QKV1" s="228"/>
      <c r="QKW1" s="228"/>
      <c r="QKX1" s="228"/>
      <c r="QKY1" s="228"/>
      <c r="QKZ1" s="228"/>
      <c r="QLA1" s="228"/>
      <c r="QLB1" s="228"/>
      <c r="QLC1" s="228"/>
      <c r="QLD1" s="228"/>
      <c r="QLE1" s="228"/>
      <c r="QLF1" s="228"/>
      <c r="QLG1" s="228"/>
      <c r="QLH1" s="228"/>
      <c r="QLI1" s="228"/>
      <c r="QLJ1" s="228"/>
      <c r="QLK1" s="228"/>
      <c r="QLL1" s="228"/>
      <c r="QLM1" s="228"/>
      <c r="QLN1" s="228"/>
      <c r="QLO1" s="228"/>
      <c r="QLP1" s="228"/>
      <c r="QLQ1" s="228"/>
      <c r="QLR1" s="228"/>
      <c r="QLS1" s="228"/>
      <c r="QLT1" s="228"/>
      <c r="QLU1" s="228"/>
      <c r="QLV1" s="228"/>
      <c r="QLW1" s="228"/>
      <c r="QLX1" s="228"/>
      <c r="QLY1" s="228"/>
      <c r="QLZ1" s="228"/>
      <c r="QMA1" s="228"/>
      <c r="QMB1" s="228"/>
      <c r="QMC1" s="228"/>
      <c r="QMD1" s="228"/>
      <c r="QME1" s="228"/>
      <c r="QMF1" s="228"/>
      <c r="QMG1" s="228"/>
      <c r="QMH1" s="228"/>
      <c r="QMI1" s="228"/>
      <c r="QMJ1" s="228"/>
      <c r="QMK1" s="228"/>
      <c r="QML1" s="228"/>
      <c r="QMM1" s="228"/>
      <c r="QMN1" s="228"/>
      <c r="QMO1" s="228"/>
      <c r="QMP1" s="228"/>
      <c r="QMQ1" s="228"/>
      <c r="QMR1" s="228"/>
      <c r="QMS1" s="228"/>
      <c r="QMT1" s="228"/>
      <c r="QMU1" s="228"/>
      <c r="QMV1" s="228"/>
      <c r="QMW1" s="228"/>
      <c r="QMX1" s="228"/>
      <c r="QMY1" s="228"/>
      <c r="QMZ1" s="228"/>
      <c r="QNA1" s="228"/>
      <c r="QNB1" s="228"/>
      <c r="QNC1" s="228"/>
      <c r="QND1" s="228"/>
      <c r="QNE1" s="228"/>
      <c r="QNF1" s="228"/>
      <c r="QNG1" s="228"/>
      <c r="QNH1" s="228"/>
      <c r="QNI1" s="228"/>
      <c r="QNJ1" s="228"/>
      <c r="QNK1" s="228"/>
      <c r="QNL1" s="228"/>
      <c r="QNM1" s="228"/>
      <c r="QNN1" s="228"/>
      <c r="QNO1" s="228"/>
      <c r="QNP1" s="228"/>
      <c r="QNQ1" s="228"/>
      <c r="QNR1" s="228"/>
      <c r="QNS1" s="228"/>
      <c r="QNT1" s="228"/>
      <c r="QNU1" s="228"/>
      <c r="QNV1" s="228"/>
      <c r="QNW1" s="228"/>
      <c r="QNX1" s="228"/>
      <c r="QNY1" s="228"/>
      <c r="QNZ1" s="228"/>
      <c r="QOA1" s="228"/>
      <c r="QOB1" s="228"/>
      <c r="QOC1" s="228"/>
      <c r="QOD1" s="228"/>
      <c r="QOE1" s="228"/>
      <c r="QOF1" s="228"/>
      <c r="QOG1" s="228"/>
      <c r="QOH1" s="228"/>
      <c r="QOI1" s="228"/>
      <c r="QOJ1" s="228"/>
      <c r="QOK1" s="228"/>
      <c r="QOL1" s="228"/>
      <c r="QOM1" s="228"/>
      <c r="QON1" s="228"/>
      <c r="QOO1" s="228"/>
      <c r="QOP1" s="228"/>
      <c r="QOQ1" s="228"/>
      <c r="QOR1" s="228"/>
      <c r="QOS1" s="228"/>
      <c r="QOT1" s="228"/>
      <c r="QOU1" s="228"/>
      <c r="QOV1" s="228"/>
      <c r="QOW1" s="228"/>
      <c r="QOX1" s="228"/>
      <c r="QOY1" s="228"/>
      <c r="QOZ1" s="228"/>
      <c r="QPA1" s="228"/>
      <c r="QPB1" s="228"/>
      <c r="QPC1" s="228"/>
      <c r="QPD1" s="228"/>
      <c r="QPE1" s="228"/>
      <c r="QPF1" s="228"/>
      <c r="QPG1" s="228"/>
      <c r="QPH1" s="228"/>
      <c r="QPI1" s="228"/>
      <c r="QPJ1" s="228"/>
      <c r="QPK1" s="228"/>
      <c r="QPL1" s="228"/>
      <c r="QPM1" s="228"/>
      <c r="QPN1" s="228"/>
      <c r="QPO1" s="228"/>
      <c r="QPP1" s="228"/>
      <c r="QPQ1" s="228"/>
      <c r="QPR1" s="228"/>
      <c r="QPS1" s="228"/>
      <c r="QPT1" s="228"/>
      <c r="QPU1" s="228"/>
      <c r="QPV1" s="228"/>
      <c r="QPW1" s="228"/>
      <c r="QPX1" s="228"/>
      <c r="QPY1" s="228"/>
      <c r="QPZ1" s="228"/>
      <c r="QQA1" s="228"/>
      <c r="QQB1" s="228"/>
      <c r="QQC1" s="228"/>
      <c r="QQD1" s="228"/>
      <c r="QQE1" s="228"/>
      <c r="QQF1" s="228"/>
      <c r="QQG1" s="228"/>
      <c r="QQH1" s="228"/>
      <c r="QQI1" s="228"/>
      <c r="QQJ1" s="228"/>
      <c r="QQK1" s="228"/>
      <c r="QQL1" s="228"/>
      <c r="QQM1" s="228"/>
      <c r="QQN1" s="228"/>
      <c r="QQO1" s="228"/>
      <c r="QQP1" s="228"/>
      <c r="QQQ1" s="228"/>
      <c r="QQR1" s="228"/>
      <c r="QQS1" s="228"/>
      <c r="QQT1" s="228"/>
      <c r="QQU1" s="228"/>
      <c r="QQV1" s="228"/>
      <c r="QQW1" s="228"/>
      <c r="QQX1" s="228"/>
      <c r="QQY1" s="228"/>
      <c r="QQZ1" s="228"/>
      <c r="QRA1" s="228"/>
      <c r="QRB1" s="228"/>
      <c r="QRC1" s="228"/>
      <c r="QRD1" s="228"/>
      <c r="QRE1" s="228"/>
      <c r="QRF1" s="228"/>
      <c r="QRG1" s="228"/>
      <c r="QRH1" s="228"/>
      <c r="QRI1" s="228"/>
      <c r="QRJ1" s="228"/>
      <c r="QRK1" s="228"/>
      <c r="QRL1" s="228"/>
      <c r="QRM1" s="228"/>
      <c r="QRN1" s="228"/>
      <c r="QRO1" s="228"/>
      <c r="QRP1" s="228"/>
      <c r="QRQ1" s="228"/>
      <c r="QRR1" s="228"/>
      <c r="QRS1" s="228"/>
      <c r="QRT1" s="228"/>
      <c r="QRU1" s="228"/>
      <c r="QRV1" s="228"/>
      <c r="QRW1" s="228"/>
      <c r="QRX1" s="228"/>
      <c r="QRY1" s="228"/>
      <c r="QRZ1" s="228"/>
      <c r="QSA1" s="228"/>
      <c r="QSB1" s="228"/>
      <c r="QSC1" s="228"/>
      <c r="QSD1" s="228"/>
      <c r="QSE1" s="228"/>
      <c r="QSF1" s="228"/>
      <c r="QSG1" s="228"/>
      <c r="QSH1" s="228"/>
      <c r="QSI1" s="228"/>
      <c r="QSJ1" s="228"/>
      <c r="QSK1" s="228"/>
      <c r="QSL1" s="228"/>
      <c r="QSM1" s="228"/>
      <c r="QSN1" s="228"/>
      <c r="QSO1" s="228"/>
      <c r="QSP1" s="228"/>
      <c r="QSQ1" s="228"/>
      <c r="QSR1" s="228"/>
      <c r="QSS1" s="228"/>
      <c r="QST1" s="228"/>
      <c r="QSU1" s="228"/>
      <c r="QSV1" s="228"/>
      <c r="QSW1" s="228"/>
      <c r="QSX1" s="228"/>
      <c r="QSY1" s="228"/>
      <c r="QSZ1" s="228"/>
      <c r="QTA1" s="228"/>
      <c r="QTB1" s="228"/>
      <c r="QTC1" s="228"/>
      <c r="QTD1" s="228"/>
      <c r="QTE1" s="228"/>
      <c r="QTF1" s="228"/>
      <c r="QTG1" s="228"/>
      <c r="QTH1" s="228"/>
      <c r="QTI1" s="228"/>
      <c r="QTJ1" s="228"/>
      <c r="QTK1" s="228"/>
      <c r="QTL1" s="228"/>
      <c r="QTM1" s="228"/>
      <c r="QTN1" s="228"/>
      <c r="QTO1" s="228"/>
      <c r="QTP1" s="228"/>
      <c r="QTQ1" s="228"/>
      <c r="QTR1" s="228"/>
      <c r="QTS1" s="228"/>
      <c r="QTT1" s="228"/>
      <c r="QTU1" s="228"/>
      <c r="QTV1" s="228"/>
      <c r="QTW1" s="228"/>
      <c r="QTX1" s="228"/>
      <c r="QTY1" s="228"/>
      <c r="QTZ1" s="228"/>
      <c r="QUA1" s="228"/>
      <c r="QUB1" s="228"/>
      <c r="QUC1" s="228"/>
      <c r="QUD1" s="228"/>
      <c r="QUE1" s="228"/>
      <c r="QUF1" s="228"/>
      <c r="QUG1" s="228"/>
      <c r="QUH1" s="228"/>
      <c r="QUI1" s="228"/>
      <c r="QUJ1" s="228"/>
      <c r="QUK1" s="228"/>
      <c r="QUL1" s="228"/>
      <c r="QUM1" s="228"/>
      <c r="QUN1" s="228"/>
      <c r="QUO1" s="228"/>
      <c r="QUP1" s="228"/>
      <c r="QUQ1" s="228"/>
      <c r="QUR1" s="228"/>
      <c r="QUS1" s="228"/>
      <c r="QUT1" s="228"/>
      <c r="QUU1" s="228"/>
      <c r="QUV1" s="228"/>
      <c r="QUW1" s="228"/>
      <c r="QUX1" s="228"/>
      <c r="QUY1" s="228"/>
      <c r="QUZ1" s="228"/>
      <c r="QVA1" s="228"/>
      <c r="QVB1" s="228"/>
      <c r="QVC1" s="228"/>
      <c r="QVD1" s="228"/>
      <c r="QVE1" s="228"/>
      <c r="QVF1" s="228"/>
      <c r="QVG1" s="228"/>
      <c r="QVH1" s="228"/>
      <c r="QVI1" s="228"/>
      <c r="QVJ1" s="228"/>
      <c r="QVK1" s="228"/>
      <c r="QVL1" s="228"/>
      <c r="QVM1" s="228"/>
      <c r="QVN1" s="228"/>
      <c r="QVO1" s="228"/>
      <c r="QVP1" s="228"/>
      <c r="QVQ1" s="228"/>
      <c r="QVR1" s="228"/>
      <c r="QVS1" s="228"/>
      <c r="QVT1" s="228"/>
      <c r="QVU1" s="228"/>
      <c r="QVV1" s="228"/>
      <c r="QVW1" s="228"/>
      <c r="QVX1" s="228"/>
      <c r="QVY1" s="228"/>
      <c r="QVZ1" s="228"/>
      <c r="QWA1" s="228"/>
      <c r="QWB1" s="228"/>
      <c r="QWC1" s="228"/>
      <c r="QWD1" s="228"/>
      <c r="QWE1" s="228"/>
      <c r="QWF1" s="228"/>
      <c r="QWG1" s="228"/>
      <c r="QWH1" s="228"/>
      <c r="QWI1" s="228"/>
      <c r="QWJ1" s="228"/>
      <c r="QWK1" s="228"/>
      <c r="QWL1" s="228"/>
      <c r="QWM1" s="228"/>
      <c r="QWN1" s="228"/>
      <c r="QWO1" s="228"/>
      <c r="QWP1" s="228"/>
      <c r="QWQ1" s="228"/>
      <c r="QWR1" s="228"/>
      <c r="QWS1" s="228"/>
      <c r="QWT1" s="228"/>
      <c r="QWU1" s="228"/>
      <c r="QWV1" s="228"/>
      <c r="QWW1" s="228"/>
      <c r="QWX1" s="228"/>
      <c r="QWY1" s="228"/>
      <c r="QWZ1" s="228"/>
      <c r="QXA1" s="228"/>
      <c r="QXB1" s="228"/>
      <c r="QXC1" s="228"/>
      <c r="QXD1" s="228"/>
      <c r="QXE1" s="228"/>
      <c r="QXF1" s="228"/>
      <c r="QXG1" s="228"/>
      <c r="QXH1" s="228"/>
      <c r="QXI1" s="228"/>
      <c r="QXJ1" s="228"/>
      <c r="QXK1" s="228"/>
      <c r="QXL1" s="228"/>
      <c r="QXM1" s="228"/>
      <c r="QXN1" s="228"/>
      <c r="QXO1" s="228"/>
      <c r="QXP1" s="228"/>
      <c r="QXQ1" s="228"/>
      <c r="QXR1" s="228"/>
      <c r="QXS1" s="228"/>
      <c r="QXT1" s="228"/>
      <c r="QXU1" s="228"/>
      <c r="QXV1" s="228"/>
      <c r="QXW1" s="228"/>
      <c r="QXX1" s="228"/>
      <c r="QXY1" s="228"/>
      <c r="QXZ1" s="228"/>
      <c r="QYA1" s="228"/>
      <c r="QYB1" s="228"/>
      <c r="QYC1" s="228"/>
      <c r="QYD1" s="228"/>
      <c r="QYE1" s="228"/>
      <c r="QYF1" s="228"/>
      <c r="QYG1" s="228"/>
      <c r="QYH1" s="228"/>
      <c r="QYI1" s="228"/>
      <c r="QYJ1" s="228"/>
      <c r="QYK1" s="228"/>
      <c r="QYL1" s="228"/>
      <c r="QYM1" s="228"/>
      <c r="QYN1" s="228"/>
      <c r="QYO1" s="228"/>
      <c r="QYP1" s="228"/>
      <c r="QYQ1" s="228"/>
      <c r="QYR1" s="228"/>
      <c r="QYS1" s="228"/>
      <c r="QYT1" s="228"/>
      <c r="QYU1" s="228"/>
      <c r="QYV1" s="228"/>
      <c r="QYW1" s="228"/>
      <c r="QYX1" s="228"/>
      <c r="QYY1" s="228"/>
      <c r="QYZ1" s="228"/>
      <c r="QZA1" s="228"/>
      <c r="QZB1" s="228"/>
      <c r="QZC1" s="228"/>
      <c r="QZD1" s="228"/>
      <c r="QZE1" s="228"/>
      <c r="QZF1" s="228"/>
      <c r="QZG1" s="228"/>
      <c r="QZH1" s="228"/>
      <c r="QZI1" s="228"/>
      <c r="QZJ1" s="228"/>
      <c r="QZK1" s="228"/>
      <c r="QZL1" s="228"/>
      <c r="QZM1" s="228"/>
      <c r="QZN1" s="228"/>
      <c r="QZO1" s="228"/>
      <c r="QZP1" s="228"/>
      <c r="QZQ1" s="228"/>
      <c r="QZR1" s="228"/>
      <c r="QZS1" s="228"/>
      <c r="QZT1" s="228"/>
      <c r="QZU1" s="228"/>
      <c r="QZV1" s="228"/>
      <c r="QZW1" s="228"/>
      <c r="QZX1" s="228"/>
      <c r="QZY1" s="228"/>
      <c r="QZZ1" s="228"/>
      <c r="RAA1" s="228"/>
      <c r="RAB1" s="228"/>
      <c r="RAC1" s="228"/>
      <c r="RAD1" s="228"/>
      <c r="RAE1" s="228"/>
      <c r="RAF1" s="228"/>
      <c r="RAG1" s="228"/>
      <c r="RAH1" s="228"/>
      <c r="RAI1" s="228"/>
      <c r="RAJ1" s="228"/>
      <c r="RAK1" s="228"/>
      <c r="RAL1" s="228"/>
      <c r="RAM1" s="228"/>
      <c r="RAN1" s="228"/>
      <c r="RAO1" s="228"/>
      <c r="RAP1" s="228"/>
      <c r="RAQ1" s="228"/>
      <c r="RAR1" s="228"/>
      <c r="RAS1" s="228"/>
      <c r="RAT1" s="228"/>
      <c r="RAU1" s="228"/>
      <c r="RAV1" s="228"/>
      <c r="RAW1" s="228"/>
      <c r="RAX1" s="228"/>
      <c r="RAY1" s="228"/>
      <c r="RAZ1" s="228"/>
      <c r="RBA1" s="228"/>
      <c r="RBB1" s="228"/>
      <c r="RBC1" s="228"/>
      <c r="RBD1" s="228"/>
      <c r="RBE1" s="228"/>
      <c r="RBF1" s="228"/>
      <c r="RBG1" s="228"/>
      <c r="RBH1" s="228"/>
      <c r="RBI1" s="228"/>
      <c r="RBJ1" s="228"/>
      <c r="RBK1" s="228"/>
      <c r="RBL1" s="228"/>
      <c r="RBM1" s="228"/>
      <c r="RBN1" s="228"/>
      <c r="RBO1" s="228"/>
      <c r="RBP1" s="228"/>
      <c r="RBQ1" s="228"/>
      <c r="RBR1" s="228"/>
      <c r="RBS1" s="228"/>
      <c r="RBT1" s="228"/>
      <c r="RBU1" s="228"/>
      <c r="RBV1" s="228"/>
      <c r="RBW1" s="228"/>
      <c r="RBX1" s="228"/>
      <c r="RBY1" s="228"/>
      <c r="RBZ1" s="228"/>
      <c r="RCA1" s="228"/>
      <c r="RCB1" s="228"/>
      <c r="RCC1" s="228"/>
      <c r="RCD1" s="228"/>
      <c r="RCE1" s="228"/>
      <c r="RCF1" s="228"/>
      <c r="RCG1" s="228"/>
      <c r="RCH1" s="228"/>
      <c r="RCI1" s="228"/>
      <c r="RCJ1" s="228"/>
      <c r="RCK1" s="228"/>
      <c r="RCL1" s="228"/>
      <c r="RCM1" s="228"/>
      <c r="RCN1" s="228"/>
      <c r="RCO1" s="228"/>
      <c r="RCP1" s="228"/>
      <c r="RCQ1" s="228"/>
      <c r="RCR1" s="228"/>
      <c r="RCS1" s="228"/>
      <c r="RCT1" s="228"/>
      <c r="RCU1" s="228"/>
      <c r="RCV1" s="228"/>
      <c r="RCW1" s="228"/>
      <c r="RCX1" s="228"/>
      <c r="RCY1" s="228"/>
      <c r="RCZ1" s="228"/>
      <c r="RDA1" s="228"/>
      <c r="RDB1" s="228"/>
      <c r="RDC1" s="228"/>
      <c r="RDD1" s="228"/>
      <c r="RDE1" s="228"/>
      <c r="RDF1" s="228"/>
      <c r="RDG1" s="228"/>
      <c r="RDH1" s="228"/>
      <c r="RDI1" s="228"/>
      <c r="RDJ1" s="228"/>
      <c r="RDK1" s="228"/>
      <c r="RDL1" s="228"/>
      <c r="RDM1" s="228"/>
      <c r="RDN1" s="228"/>
      <c r="RDO1" s="228"/>
      <c r="RDP1" s="228"/>
      <c r="RDQ1" s="228"/>
      <c r="RDR1" s="228"/>
      <c r="RDS1" s="228"/>
      <c r="RDT1" s="228"/>
      <c r="RDU1" s="228"/>
      <c r="RDV1" s="228"/>
      <c r="RDW1" s="228"/>
      <c r="RDX1" s="228"/>
      <c r="RDY1" s="228"/>
      <c r="RDZ1" s="228"/>
      <c r="REA1" s="228"/>
      <c r="REB1" s="228"/>
      <c r="REC1" s="228"/>
      <c r="RED1" s="228"/>
      <c r="REE1" s="228"/>
      <c r="REF1" s="228"/>
      <c r="REG1" s="228"/>
      <c r="REH1" s="228"/>
      <c r="REI1" s="228"/>
      <c r="REJ1" s="228"/>
      <c r="REK1" s="228"/>
      <c r="REL1" s="228"/>
      <c r="REM1" s="228"/>
      <c r="REN1" s="228"/>
      <c r="REO1" s="228"/>
      <c r="REP1" s="228"/>
      <c r="REQ1" s="228"/>
      <c r="RER1" s="228"/>
      <c r="RES1" s="228"/>
      <c r="RET1" s="228"/>
      <c r="REU1" s="228"/>
      <c r="REV1" s="228"/>
      <c r="REW1" s="228"/>
      <c r="REX1" s="228"/>
      <c r="REY1" s="228"/>
      <c r="REZ1" s="228"/>
      <c r="RFA1" s="228"/>
      <c r="RFB1" s="228"/>
      <c r="RFC1" s="228"/>
      <c r="RFD1" s="228"/>
      <c r="RFE1" s="228"/>
      <c r="RFF1" s="228"/>
      <c r="RFG1" s="228"/>
      <c r="RFH1" s="228"/>
      <c r="RFI1" s="228"/>
      <c r="RFJ1" s="228"/>
      <c r="RFK1" s="228"/>
      <c r="RFL1" s="228"/>
      <c r="RFM1" s="228"/>
      <c r="RFN1" s="228"/>
      <c r="RFO1" s="228"/>
      <c r="RFP1" s="228"/>
      <c r="RFQ1" s="228"/>
      <c r="RFR1" s="228"/>
      <c r="RFS1" s="228"/>
      <c r="RFT1" s="228"/>
      <c r="RFU1" s="228"/>
      <c r="RFV1" s="228"/>
      <c r="RFW1" s="228"/>
      <c r="RFX1" s="228"/>
      <c r="RFY1" s="228"/>
      <c r="RFZ1" s="228"/>
      <c r="RGA1" s="228"/>
      <c r="RGB1" s="228"/>
      <c r="RGC1" s="228"/>
      <c r="RGD1" s="228"/>
      <c r="RGE1" s="228"/>
      <c r="RGF1" s="228"/>
      <c r="RGG1" s="228"/>
      <c r="RGH1" s="228"/>
      <c r="RGI1" s="228"/>
      <c r="RGJ1" s="228"/>
      <c r="RGK1" s="228"/>
      <c r="RGL1" s="228"/>
      <c r="RGM1" s="228"/>
      <c r="RGN1" s="228"/>
      <c r="RGO1" s="228"/>
      <c r="RGP1" s="228"/>
      <c r="RGQ1" s="228"/>
      <c r="RGR1" s="228"/>
      <c r="RGS1" s="228"/>
      <c r="RGT1" s="228"/>
      <c r="RGU1" s="228"/>
      <c r="RGV1" s="228"/>
      <c r="RGW1" s="228"/>
      <c r="RGX1" s="228"/>
      <c r="RGY1" s="228"/>
      <c r="RGZ1" s="228"/>
      <c r="RHA1" s="228"/>
      <c r="RHB1" s="228"/>
      <c r="RHC1" s="228"/>
      <c r="RHD1" s="228"/>
      <c r="RHE1" s="228"/>
      <c r="RHF1" s="228"/>
      <c r="RHG1" s="228"/>
      <c r="RHH1" s="228"/>
      <c r="RHI1" s="228"/>
      <c r="RHJ1" s="228"/>
      <c r="RHK1" s="228"/>
      <c r="RHL1" s="228"/>
      <c r="RHM1" s="228"/>
      <c r="RHN1" s="228"/>
      <c r="RHO1" s="228"/>
      <c r="RHP1" s="228"/>
      <c r="RHQ1" s="228"/>
      <c r="RHR1" s="228"/>
      <c r="RHS1" s="228"/>
      <c r="RHT1" s="228"/>
      <c r="RHU1" s="228"/>
      <c r="RHV1" s="228"/>
      <c r="RHW1" s="228"/>
      <c r="RHX1" s="228"/>
      <c r="RHY1" s="228"/>
      <c r="RHZ1" s="228"/>
      <c r="RIA1" s="228"/>
      <c r="RIB1" s="228"/>
      <c r="RIC1" s="228"/>
      <c r="RID1" s="228"/>
      <c r="RIE1" s="228"/>
      <c r="RIF1" s="228"/>
      <c r="RIG1" s="228"/>
      <c r="RIH1" s="228"/>
      <c r="RII1" s="228"/>
      <c r="RIJ1" s="228"/>
      <c r="RIK1" s="228"/>
      <c r="RIL1" s="228"/>
      <c r="RIM1" s="228"/>
      <c r="RIN1" s="228"/>
      <c r="RIO1" s="228"/>
      <c r="RIP1" s="228"/>
      <c r="RIQ1" s="228"/>
      <c r="RIR1" s="228"/>
      <c r="RIS1" s="228"/>
      <c r="RIT1" s="228"/>
      <c r="RIU1" s="228"/>
      <c r="RIV1" s="228"/>
      <c r="RIW1" s="228"/>
      <c r="RIX1" s="228"/>
      <c r="RIY1" s="228"/>
      <c r="RIZ1" s="228"/>
      <c r="RJA1" s="228"/>
      <c r="RJB1" s="228"/>
      <c r="RJC1" s="228"/>
      <c r="RJD1" s="228"/>
      <c r="RJE1" s="228"/>
      <c r="RJF1" s="228"/>
      <c r="RJG1" s="228"/>
      <c r="RJH1" s="228"/>
      <c r="RJI1" s="228"/>
      <c r="RJJ1" s="228"/>
      <c r="RJK1" s="228"/>
      <c r="RJL1" s="228"/>
      <c r="RJM1" s="228"/>
      <c r="RJN1" s="228"/>
      <c r="RJO1" s="228"/>
      <c r="RJP1" s="228"/>
      <c r="RJQ1" s="228"/>
      <c r="RJR1" s="228"/>
      <c r="RJS1" s="228"/>
      <c r="RJT1" s="228"/>
      <c r="RJU1" s="228"/>
      <c r="RJV1" s="228"/>
      <c r="RJW1" s="228"/>
      <c r="RJX1" s="228"/>
      <c r="RJY1" s="228"/>
      <c r="RJZ1" s="228"/>
      <c r="RKA1" s="228"/>
      <c r="RKB1" s="228"/>
      <c r="RKC1" s="228"/>
      <c r="RKD1" s="228"/>
      <c r="RKE1" s="228"/>
      <c r="RKF1" s="228"/>
      <c r="RKG1" s="228"/>
      <c r="RKH1" s="228"/>
      <c r="RKI1" s="228"/>
      <c r="RKJ1" s="228"/>
      <c r="RKK1" s="228"/>
      <c r="RKL1" s="228"/>
      <c r="RKM1" s="228"/>
      <c r="RKN1" s="228"/>
      <c r="RKO1" s="228"/>
      <c r="RKP1" s="228"/>
      <c r="RKQ1" s="228"/>
      <c r="RKR1" s="228"/>
      <c r="RKS1" s="228"/>
      <c r="RKT1" s="228"/>
      <c r="RKU1" s="228"/>
      <c r="RKV1" s="228"/>
      <c r="RKW1" s="228"/>
      <c r="RKX1" s="228"/>
      <c r="RKY1" s="228"/>
      <c r="RKZ1" s="228"/>
      <c r="RLA1" s="228"/>
      <c r="RLB1" s="228"/>
      <c r="RLC1" s="228"/>
      <c r="RLD1" s="228"/>
      <c r="RLE1" s="228"/>
      <c r="RLF1" s="228"/>
      <c r="RLG1" s="228"/>
      <c r="RLH1" s="228"/>
      <c r="RLI1" s="228"/>
      <c r="RLJ1" s="228"/>
      <c r="RLK1" s="228"/>
      <c r="RLL1" s="228"/>
      <c r="RLM1" s="228"/>
      <c r="RLN1" s="228"/>
      <c r="RLO1" s="228"/>
      <c r="RLP1" s="228"/>
      <c r="RLQ1" s="228"/>
      <c r="RLR1" s="228"/>
      <c r="RLS1" s="228"/>
      <c r="RLT1" s="228"/>
      <c r="RLU1" s="228"/>
      <c r="RLV1" s="228"/>
      <c r="RLW1" s="228"/>
      <c r="RLX1" s="228"/>
      <c r="RLY1" s="228"/>
      <c r="RLZ1" s="228"/>
      <c r="RMA1" s="228"/>
      <c r="RMB1" s="228"/>
      <c r="RMC1" s="228"/>
      <c r="RMD1" s="228"/>
      <c r="RME1" s="228"/>
      <c r="RMF1" s="228"/>
      <c r="RMG1" s="228"/>
      <c r="RMH1" s="228"/>
      <c r="RMI1" s="228"/>
      <c r="RMJ1" s="228"/>
      <c r="RMK1" s="228"/>
      <c r="RML1" s="228"/>
      <c r="RMM1" s="228"/>
      <c r="RMN1" s="228"/>
      <c r="RMO1" s="228"/>
      <c r="RMP1" s="228"/>
      <c r="RMQ1" s="228"/>
      <c r="RMR1" s="228"/>
      <c r="RMS1" s="228"/>
      <c r="RMT1" s="228"/>
      <c r="RMU1" s="228"/>
      <c r="RMV1" s="228"/>
      <c r="RMW1" s="228"/>
      <c r="RMX1" s="228"/>
      <c r="RMY1" s="228"/>
      <c r="RMZ1" s="228"/>
      <c r="RNA1" s="228"/>
      <c r="RNB1" s="228"/>
      <c r="RNC1" s="228"/>
      <c r="RND1" s="228"/>
      <c r="RNE1" s="228"/>
      <c r="RNF1" s="228"/>
      <c r="RNG1" s="228"/>
      <c r="RNH1" s="228"/>
      <c r="RNI1" s="228"/>
      <c r="RNJ1" s="228"/>
      <c r="RNK1" s="228"/>
      <c r="RNL1" s="228"/>
      <c r="RNM1" s="228"/>
      <c r="RNN1" s="228"/>
      <c r="RNO1" s="228"/>
      <c r="RNP1" s="228"/>
      <c r="RNQ1" s="228"/>
      <c r="RNR1" s="228"/>
      <c r="RNS1" s="228"/>
      <c r="RNT1" s="228"/>
      <c r="RNU1" s="228"/>
      <c r="RNV1" s="228"/>
      <c r="RNW1" s="228"/>
      <c r="RNX1" s="228"/>
      <c r="RNY1" s="228"/>
      <c r="RNZ1" s="228"/>
      <c r="ROA1" s="228"/>
      <c r="ROB1" s="228"/>
      <c r="ROC1" s="228"/>
      <c r="ROD1" s="228"/>
      <c r="ROE1" s="228"/>
      <c r="ROF1" s="228"/>
      <c r="ROG1" s="228"/>
      <c r="ROH1" s="228"/>
      <c r="ROI1" s="228"/>
      <c r="ROJ1" s="228"/>
      <c r="ROK1" s="228"/>
      <c r="ROL1" s="228"/>
      <c r="ROM1" s="228"/>
      <c r="RON1" s="228"/>
      <c r="ROO1" s="228"/>
      <c r="ROP1" s="228"/>
      <c r="ROQ1" s="228"/>
      <c r="ROR1" s="228"/>
      <c r="ROS1" s="228"/>
      <c r="ROT1" s="228"/>
      <c r="ROU1" s="228"/>
      <c r="ROV1" s="228"/>
      <c r="ROW1" s="228"/>
      <c r="ROX1" s="228"/>
      <c r="ROY1" s="228"/>
      <c r="ROZ1" s="228"/>
      <c r="RPA1" s="228"/>
      <c r="RPB1" s="228"/>
      <c r="RPC1" s="228"/>
      <c r="RPD1" s="228"/>
      <c r="RPE1" s="228"/>
      <c r="RPF1" s="228"/>
      <c r="RPG1" s="228"/>
      <c r="RPH1" s="228"/>
      <c r="RPI1" s="228"/>
      <c r="RPJ1" s="228"/>
      <c r="RPK1" s="228"/>
      <c r="RPL1" s="228"/>
      <c r="RPM1" s="228"/>
      <c r="RPN1" s="228"/>
      <c r="RPO1" s="228"/>
      <c r="RPP1" s="228"/>
      <c r="RPQ1" s="228"/>
      <c r="RPR1" s="228"/>
      <c r="RPS1" s="228"/>
      <c r="RPT1" s="228"/>
      <c r="RPU1" s="228"/>
      <c r="RPV1" s="228"/>
      <c r="RPW1" s="228"/>
      <c r="RPX1" s="228"/>
      <c r="RPY1" s="228"/>
      <c r="RPZ1" s="228"/>
      <c r="RQA1" s="228"/>
      <c r="RQB1" s="228"/>
      <c r="RQC1" s="228"/>
      <c r="RQD1" s="228"/>
      <c r="RQE1" s="228"/>
      <c r="RQF1" s="228"/>
      <c r="RQG1" s="228"/>
      <c r="RQH1" s="228"/>
      <c r="RQI1" s="228"/>
      <c r="RQJ1" s="228"/>
      <c r="RQK1" s="228"/>
      <c r="RQL1" s="228"/>
      <c r="RQM1" s="228"/>
      <c r="RQN1" s="228"/>
      <c r="RQO1" s="228"/>
      <c r="RQP1" s="228"/>
      <c r="RQQ1" s="228"/>
      <c r="RQR1" s="228"/>
      <c r="RQS1" s="228"/>
      <c r="RQT1" s="228"/>
      <c r="RQU1" s="228"/>
      <c r="RQV1" s="228"/>
      <c r="RQW1" s="228"/>
      <c r="RQX1" s="228"/>
      <c r="RQY1" s="228"/>
      <c r="RQZ1" s="228"/>
      <c r="RRA1" s="228"/>
      <c r="RRB1" s="228"/>
      <c r="RRC1" s="228"/>
      <c r="RRD1" s="228"/>
      <c r="RRE1" s="228"/>
      <c r="RRF1" s="228"/>
      <c r="RRG1" s="228"/>
      <c r="RRH1" s="228"/>
      <c r="RRI1" s="228"/>
      <c r="RRJ1" s="228"/>
      <c r="RRK1" s="228"/>
      <c r="RRL1" s="228"/>
      <c r="RRM1" s="228"/>
      <c r="RRN1" s="228"/>
      <c r="RRO1" s="228"/>
      <c r="RRP1" s="228"/>
      <c r="RRQ1" s="228"/>
      <c r="RRR1" s="228"/>
      <c r="RRS1" s="228"/>
      <c r="RRT1" s="228"/>
      <c r="RRU1" s="228"/>
      <c r="RRV1" s="228"/>
      <c r="RRW1" s="228"/>
      <c r="RRX1" s="228"/>
      <c r="RRY1" s="228"/>
      <c r="RRZ1" s="228"/>
      <c r="RSA1" s="228"/>
      <c r="RSB1" s="228"/>
      <c r="RSC1" s="228"/>
      <c r="RSD1" s="228"/>
      <c r="RSE1" s="228"/>
      <c r="RSF1" s="228"/>
      <c r="RSG1" s="228"/>
      <c r="RSH1" s="228"/>
      <c r="RSI1" s="228"/>
      <c r="RSJ1" s="228"/>
      <c r="RSK1" s="228"/>
      <c r="RSL1" s="228"/>
      <c r="RSM1" s="228"/>
      <c r="RSN1" s="228"/>
      <c r="RSO1" s="228"/>
      <c r="RSP1" s="228"/>
      <c r="RSQ1" s="228"/>
      <c r="RSR1" s="228"/>
      <c r="RSS1" s="228"/>
      <c r="RST1" s="228"/>
      <c r="RSU1" s="228"/>
      <c r="RSV1" s="228"/>
      <c r="RSW1" s="228"/>
      <c r="RSX1" s="228"/>
      <c r="RSY1" s="228"/>
      <c r="RSZ1" s="228"/>
      <c r="RTA1" s="228"/>
      <c r="RTB1" s="228"/>
      <c r="RTC1" s="228"/>
      <c r="RTD1" s="228"/>
      <c r="RTE1" s="228"/>
      <c r="RTF1" s="228"/>
      <c r="RTG1" s="228"/>
      <c r="RTH1" s="228"/>
      <c r="RTI1" s="228"/>
      <c r="RTJ1" s="228"/>
      <c r="RTK1" s="228"/>
      <c r="RTL1" s="228"/>
      <c r="RTM1" s="228"/>
      <c r="RTN1" s="228"/>
      <c r="RTO1" s="228"/>
      <c r="RTP1" s="228"/>
      <c r="RTQ1" s="228"/>
      <c r="RTR1" s="228"/>
      <c r="RTS1" s="228"/>
      <c r="RTT1" s="228"/>
      <c r="RTU1" s="228"/>
      <c r="RTV1" s="228"/>
      <c r="RTW1" s="228"/>
      <c r="RTX1" s="228"/>
      <c r="RTY1" s="228"/>
      <c r="RTZ1" s="228"/>
      <c r="RUA1" s="228"/>
      <c r="RUB1" s="228"/>
      <c r="RUC1" s="228"/>
      <c r="RUD1" s="228"/>
      <c r="RUE1" s="228"/>
      <c r="RUF1" s="228"/>
      <c r="RUG1" s="228"/>
      <c r="RUH1" s="228"/>
      <c r="RUI1" s="228"/>
      <c r="RUJ1" s="228"/>
      <c r="RUK1" s="228"/>
      <c r="RUL1" s="228"/>
      <c r="RUM1" s="228"/>
      <c r="RUN1" s="228"/>
      <c r="RUO1" s="228"/>
      <c r="RUP1" s="228"/>
      <c r="RUQ1" s="228"/>
      <c r="RUR1" s="228"/>
      <c r="RUS1" s="228"/>
      <c r="RUT1" s="228"/>
      <c r="RUU1" s="228"/>
      <c r="RUV1" s="228"/>
      <c r="RUW1" s="228"/>
      <c r="RUX1" s="228"/>
      <c r="RUY1" s="228"/>
      <c r="RUZ1" s="228"/>
      <c r="RVA1" s="228"/>
      <c r="RVB1" s="228"/>
      <c r="RVC1" s="228"/>
      <c r="RVD1" s="228"/>
      <c r="RVE1" s="228"/>
      <c r="RVF1" s="228"/>
      <c r="RVG1" s="228"/>
      <c r="RVH1" s="228"/>
      <c r="RVI1" s="228"/>
      <c r="RVJ1" s="228"/>
      <c r="RVK1" s="228"/>
      <c r="RVL1" s="228"/>
      <c r="RVM1" s="228"/>
      <c r="RVN1" s="228"/>
      <c r="RVO1" s="228"/>
      <c r="RVP1" s="228"/>
      <c r="RVQ1" s="228"/>
      <c r="RVR1" s="228"/>
      <c r="RVS1" s="228"/>
      <c r="RVT1" s="228"/>
      <c r="RVU1" s="228"/>
      <c r="RVV1" s="228"/>
      <c r="RVW1" s="228"/>
      <c r="RVX1" s="228"/>
      <c r="RVY1" s="228"/>
      <c r="RVZ1" s="228"/>
      <c r="RWA1" s="228"/>
      <c r="RWB1" s="228"/>
      <c r="RWC1" s="228"/>
      <c r="RWD1" s="228"/>
      <c r="RWE1" s="228"/>
      <c r="RWF1" s="228"/>
      <c r="RWG1" s="228"/>
      <c r="RWH1" s="228"/>
      <c r="RWI1" s="228"/>
      <c r="RWJ1" s="228"/>
      <c r="RWK1" s="228"/>
      <c r="RWL1" s="228"/>
      <c r="RWM1" s="228"/>
      <c r="RWN1" s="228"/>
      <c r="RWO1" s="228"/>
      <c r="RWP1" s="228"/>
      <c r="RWQ1" s="228"/>
      <c r="RWR1" s="228"/>
      <c r="RWS1" s="228"/>
      <c r="RWT1" s="228"/>
      <c r="RWU1" s="228"/>
      <c r="RWV1" s="228"/>
      <c r="RWW1" s="228"/>
      <c r="RWX1" s="228"/>
      <c r="RWY1" s="228"/>
      <c r="RWZ1" s="228"/>
      <c r="RXA1" s="228"/>
      <c r="RXB1" s="228"/>
      <c r="RXC1" s="228"/>
      <c r="RXD1" s="228"/>
      <c r="RXE1" s="228"/>
      <c r="RXF1" s="228"/>
      <c r="RXG1" s="228"/>
      <c r="RXH1" s="228"/>
      <c r="RXI1" s="228"/>
      <c r="RXJ1" s="228"/>
      <c r="RXK1" s="228"/>
      <c r="RXL1" s="228"/>
      <c r="RXM1" s="228"/>
      <c r="RXN1" s="228"/>
      <c r="RXO1" s="228"/>
      <c r="RXP1" s="228"/>
      <c r="RXQ1" s="228"/>
      <c r="RXR1" s="228"/>
      <c r="RXS1" s="228"/>
      <c r="RXT1" s="228"/>
      <c r="RXU1" s="228"/>
      <c r="RXV1" s="228"/>
      <c r="RXW1" s="228"/>
      <c r="RXX1" s="228"/>
      <c r="RXY1" s="228"/>
      <c r="RXZ1" s="228"/>
      <c r="RYA1" s="228"/>
      <c r="RYB1" s="228"/>
      <c r="RYC1" s="228"/>
      <c r="RYD1" s="228"/>
      <c r="RYE1" s="228"/>
      <c r="RYF1" s="228"/>
      <c r="RYG1" s="228"/>
      <c r="RYH1" s="228"/>
      <c r="RYI1" s="228"/>
      <c r="RYJ1" s="228"/>
      <c r="RYK1" s="228"/>
      <c r="RYL1" s="228"/>
      <c r="RYM1" s="228"/>
      <c r="RYN1" s="228"/>
      <c r="RYO1" s="228"/>
      <c r="RYP1" s="228"/>
      <c r="RYQ1" s="228"/>
      <c r="RYR1" s="228"/>
      <c r="RYS1" s="228"/>
      <c r="RYT1" s="228"/>
      <c r="RYU1" s="228"/>
      <c r="RYV1" s="228"/>
      <c r="RYW1" s="228"/>
      <c r="RYX1" s="228"/>
      <c r="RYY1" s="228"/>
      <c r="RYZ1" s="228"/>
      <c r="RZA1" s="228"/>
      <c r="RZB1" s="228"/>
      <c r="RZC1" s="228"/>
      <c r="RZD1" s="228"/>
      <c r="RZE1" s="228"/>
      <c r="RZF1" s="228"/>
      <c r="RZG1" s="228"/>
      <c r="RZH1" s="228"/>
      <c r="RZI1" s="228"/>
      <c r="RZJ1" s="228"/>
      <c r="RZK1" s="228"/>
      <c r="RZL1" s="228"/>
      <c r="RZM1" s="228"/>
      <c r="RZN1" s="228"/>
      <c r="RZO1" s="228"/>
      <c r="RZP1" s="228"/>
      <c r="RZQ1" s="228"/>
      <c r="RZR1" s="228"/>
      <c r="RZS1" s="228"/>
      <c r="RZT1" s="228"/>
      <c r="RZU1" s="228"/>
      <c r="RZV1" s="228"/>
      <c r="RZW1" s="228"/>
      <c r="RZX1" s="228"/>
      <c r="RZY1" s="228"/>
      <c r="RZZ1" s="228"/>
      <c r="SAA1" s="228"/>
      <c r="SAB1" s="228"/>
      <c r="SAC1" s="228"/>
      <c r="SAD1" s="228"/>
      <c r="SAE1" s="228"/>
      <c r="SAF1" s="228"/>
      <c r="SAG1" s="228"/>
      <c r="SAH1" s="228"/>
      <c r="SAI1" s="228"/>
      <c r="SAJ1" s="228"/>
      <c r="SAK1" s="228"/>
      <c r="SAL1" s="228"/>
      <c r="SAM1" s="228"/>
      <c r="SAN1" s="228"/>
      <c r="SAO1" s="228"/>
      <c r="SAP1" s="228"/>
      <c r="SAQ1" s="228"/>
      <c r="SAR1" s="228"/>
      <c r="SAS1" s="228"/>
      <c r="SAT1" s="228"/>
      <c r="SAU1" s="228"/>
      <c r="SAV1" s="228"/>
      <c r="SAW1" s="228"/>
      <c r="SAX1" s="228"/>
      <c r="SAY1" s="228"/>
      <c r="SAZ1" s="228"/>
      <c r="SBA1" s="228"/>
      <c r="SBB1" s="228"/>
      <c r="SBC1" s="228"/>
      <c r="SBD1" s="228"/>
      <c r="SBE1" s="228"/>
      <c r="SBF1" s="228"/>
      <c r="SBG1" s="228"/>
      <c r="SBH1" s="228"/>
      <c r="SBI1" s="228"/>
      <c r="SBJ1" s="228"/>
      <c r="SBK1" s="228"/>
      <c r="SBL1" s="228"/>
      <c r="SBM1" s="228"/>
      <c r="SBN1" s="228"/>
      <c r="SBO1" s="228"/>
      <c r="SBP1" s="228"/>
      <c r="SBQ1" s="228"/>
      <c r="SBR1" s="228"/>
      <c r="SBS1" s="228"/>
      <c r="SBT1" s="228"/>
      <c r="SBU1" s="228"/>
      <c r="SBV1" s="228"/>
      <c r="SBW1" s="228"/>
      <c r="SBX1" s="228"/>
      <c r="SBY1" s="228"/>
      <c r="SBZ1" s="228"/>
      <c r="SCA1" s="228"/>
      <c r="SCB1" s="228"/>
      <c r="SCC1" s="228"/>
      <c r="SCD1" s="228"/>
      <c r="SCE1" s="228"/>
      <c r="SCF1" s="228"/>
      <c r="SCG1" s="228"/>
      <c r="SCH1" s="228"/>
      <c r="SCI1" s="228"/>
      <c r="SCJ1" s="228"/>
      <c r="SCK1" s="228"/>
      <c r="SCL1" s="228"/>
      <c r="SCM1" s="228"/>
      <c r="SCN1" s="228"/>
      <c r="SCO1" s="228"/>
      <c r="SCP1" s="228"/>
      <c r="SCQ1" s="228"/>
      <c r="SCR1" s="228"/>
      <c r="SCS1" s="228"/>
      <c r="SCT1" s="228"/>
      <c r="SCU1" s="228"/>
      <c r="SCV1" s="228"/>
      <c r="SCW1" s="228"/>
      <c r="SCX1" s="228"/>
      <c r="SCY1" s="228"/>
      <c r="SCZ1" s="228"/>
      <c r="SDA1" s="228"/>
      <c r="SDB1" s="228"/>
      <c r="SDC1" s="228"/>
      <c r="SDD1" s="228"/>
      <c r="SDE1" s="228"/>
      <c r="SDF1" s="228"/>
      <c r="SDG1" s="228"/>
      <c r="SDH1" s="228"/>
      <c r="SDI1" s="228"/>
      <c r="SDJ1" s="228"/>
      <c r="SDK1" s="228"/>
      <c r="SDL1" s="228"/>
      <c r="SDM1" s="228"/>
      <c r="SDN1" s="228"/>
      <c r="SDO1" s="228"/>
      <c r="SDP1" s="228"/>
      <c r="SDQ1" s="228"/>
      <c r="SDR1" s="228"/>
      <c r="SDS1" s="228"/>
      <c r="SDT1" s="228"/>
      <c r="SDU1" s="228"/>
      <c r="SDV1" s="228"/>
      <c r="SDW1" s="228"/>
      <c r="SDX1" s="228"/>
      <c r="SDY1" s="228"/>
      <c r="SDZ1" s="228"/>
      <c r="SEA1" s="228"/>
      <c r="SEB1" s="228"/>
      <c r="SEC1" s="228"/>
      <c r="SED1" s="228"/>
      <c r="SEE1" s="228"/>
      <c r="SEF1" s="228"/>
      <c r="SEG1" s="228"/>
      <c r="SEH1" s="228"/>
      <c r="SEI1" s="228"/>
      <c r="SEJ1" s="228"/>
      <c r="SEK1" s="228"/>
      <c r="SEL1" s="228"/>
      <c r="SEM1" s="228"/>
      <c r="SEN1" s="228"/>
      <c r="SEO1" s="228"/>
      <c r="SEP1" s="228"/>
      <c r="SEQ1" s="228"/>
      <c r="SER1" s="228"/>
      <c r="SES1" s="228"/>
      <c r="SET1" s="228"/>
      <c r="SEU1" s="228"/>
      <c r="SEV1" s="228"/>
      <c r="SEW1" s="228"/>
      <c r="SEX1" s="228"/>
      <c r="SEY1" s="228"/>
      <c r="SEZ1" s="228"/>
      <c r="SFA1" s="228"/>
      <c r="SFB1" s="228"/>
      <c r="SFC1" s="228"/>
      <c r="SFD1" s="228"/>
      <c r="SFE1" s="228"/>
      <c r="SFF1" s="228"/>
      <c r="SFG1" s="228"/>
      <c r="SFH1" s="228"/>
      <c r="SFI1" s="228"/>
      <c r="SFJ1" s="228"/>
      <c r="SFK1" s="228"/>
      <c r="SFL1" s="228"/>
      <c r="SFM1" s="228"/>
      <c r="SFN1" s="228"/>
      <c r="SFO1" s="228"/>
      <c r="SFP1" s="228"/>
      <c r="SFQ1" s="228"/>
      <c r="SFR1" s="228"/>
      <c r="SFS1" s="228"/>
      <c r="SFT1" s="228"/>
      <c r="SFU1" s="228"/>
      <c r="SFV1" s="228"/>
      <c r="SFW1" s="228"/>
      <c r="SFX1" s="228"/>
      <c r="SFY1" s="228"/>
      <c r="SFZ1" s="228"/>
      <c r="SGA1" s="228"/>
      <c r="SGB1" s="228"/>
      <c r="SGC1" s="228"/>
      <c r="SGD1" s="228"/>
      <c r="SGE1" s="228"/>
      <c r="SGF1" s="228"/>
      <c r="SGG1" s="228"/>
      <c r="SGH1" s="228"/>
      <c r="SGI1" s="228"/>
      <c r="SGJ1" s="228"/>
      <c r="SGK1" s="228"/>
      <c r="SGL1" s="228"/>
      <c r="SGM1" s="228"/>
      <c r="SGN1" s="228"/>
      <c r="SGO1" s="228"/>
      <c r="SGP1" s="228"/>
      <c r="SGQ1" s="228"/>
      <c r="SGR1" s="228"/>
      <c r="SGS1" s="228"/>
      <c r="SGT1" s="228"/>
      <c r="SGU1" s="228"/>
      <c r="SGV1" s="228"/>
      <c r="SGW1" s="228"/>
      <c r="SGX1" s="228"/>
      <c r="SGY1" s="228"/>
      <c r="SGZ1" s="228"/>
      <c r="SHA1" s="228"/>
      <c r="SHB1" s="228"/>
      <c r="SHC1" s="228"/>
      <c r="SHD1" s="228"/>
      <c r="SHE1" s="228"/>
      <c r="SHF1" s="228"/>
      <c r="SHG1" s="228"/>
      <c r="SHH1" s="228"/>
      <c r="SHI1" s="228"/>
      <c r="SHJ1" s="228"/>
      <c r="SHK1" s="228"/>
      <c r="SHL1" s="228"/>
      <c r="SHM1" s="228"/>
      <c r="SHN1" s="228"/>
      <c r="SHO1" s="228"/>
      <c r="SHP1" s="228"/>
      <c r="SHQ1" s="228"/>
      <c r="SHR1" s="228"/>
      <c r="SHS1" s="228"/>
      <c r="SHT1" s="228"/>
      <c r="SHU1" s="228"/>
      <c r="SHV1" s="228"/>
      <c r="SHW1" s="228"/>
      <c r="SHX1" s="228"/>
      <c r="SHY1" s="228"/>
      <c r="SHZ1" s="228"/>
      <c r="SIA1" s="228"/>
      <c r="SIB1" s="228"/>
      <c r="SIC1" s="228"/>
      <c r="SID1" s="228"/>
      <c r="SIE1" s="228"/>
      <c r="SIF1" s="228"/>
      <c r="SIG1" s="228"/>
      <c r="SIH1" s="228"/>
      <c r="SII1" s="228"/>
      <c r="SIJ1" s="228"/>
      <c r="SIK1" s="228"/>
      <c r="SIL1" s="228"/>
      <c r="SIM1" s="228"/>
      <c r="SIN1" s="228"/>
      <c r="SIO1" s="228"/>
      <c r="SIP1" s="228"/>
      <c r="SIQ1" s="228"/>
      <c r="SIR1" s="228"/>
      <c r="SIS1" s="228"/>
      <c r="SIT1" s="228"/>
      <c r="SIU1" s="228"/>
      <c r="SIV1" s="228"/>
      <c r="SIW1" s="228"/>
      <c r="SIX1" s="228"/>
      <c r="SIY1" s="228"/>
      <c r="SIZ1" s="228"/>
      <c r="SJA1" s="228"/>
      <c r="SJB1" s="228"/>
      <c r="SJC1" s="228"/>
      <c r="SJD1" s="228"/>
      <c r="SJE1" s="228"/>
      <c r="SJF1" s="228"/>
      <c r="SJG1" s="228"/>
      <c r="SJH1" s="228"/>
      <c r="SJI1" s="228"/>
      <c r="SJJ1" s="228"/>
      <c r="SJK1" s="228"/>
      <c r="SJL1" s="228"/>
      <c r="SJM1" s="228"/>
      <c r="SJN1" s="228"/>
      <c r="SJO1" s="228"/>
      <c r="SJP1" s="228"/>
      <c r="SJQ1" s="228"/>
      <c r="SJR1" s="228"/>
      <c r="SJS1" s="228"/>
      <c r="SJT1" s="228"/>
      <c r="SJU1" s="228"/>
      <c r="SJV1" s="228"/>
      <c r="SJW1" s="228"/>
      <c r="SJX1" s="228"/>
      <c r="SJY1" s="228"/>
      <c r="SJZ1" s="228"/>
      <c r="SKA1" s="228"/>
      <c r="SKB1" s="228"/>
      <c r="SKC1" s="228"/>
      <c r="SKD1" s="228"/>
      <c r="SKE1" s="228"/>
      <c r="SKF1" s="228"/>
      <c r="SKG1" s="228"/>
      <c r="SKH1" s="228"/>
      <c r="SKI1" s="228"/>
      <c r="SKJ1" s="228"/>
      <c r="SKK1" s="228"/>
      <c r="SKL1" s="228"/>
      <c r="SKM1" s="228"/>
      <c r="SKN1" s="228"/>
      <c r="SKO1" s="228"/>
      <c r="SKP1" s="228"/>
      <c r="SKQ1" s="228"/>
      <c r="SKR1" s="228"/>
      <c r="SKS1" s="228"/>
      <c r="SKT1" s="228"/>
      <c r="SKU1" s="228"/>
      <c r="SKV1" s="228"/>
      <c r="SKW1" s="228"/>
      <c r="SKX1" s="228"/>
      <c r="SKY1" s="228"/>
      <c r="SKZ1" s="228"/>
      <c r="SLA1" s="228"/>
      <c r="SLB1" s="228"/>
      <c r="SLC1" s="228"/>
      <c r="SLD1" s="228"/>
      <c r="SLE1" s="228"/>
      <c r="SLF1" s="228"/>
      <c r="SLG1" s="228"/>
      <c r="SLH1" s="228"/>
      <c r="SLI1" s="228"/>
      <c r="SLJ1" s="228"/>
      <c r="SLK1" s="228"/>
      <c r="SLL1" s="228"/>
      <c r="SLM1" s="228"/>
      <c r="SLN1" s="228"/>
      <c r="SLO1" s="228"/>
      <c r="SLP1" s="228"/>
      <c r="SLQ1" s="228"/>
      <c r="SLR1" s="228"/>
      <c r="SLS1" s="228"/>
      <c r="SLT1" s="228"/>
      <c r="SLU1" s="228"/>
      <c r="SLV1" s="228"/>
      <c r="SLW1" s="228"/>
      <c r="SLX1" s="228"/>
      <c r="SLY1" s="228"/>
      <c r="SLZ1" s="228"/>
      <c r="SMA1" s="228"/>
      <c r="SMB1" s="228"/>
      <c r="SMC1" s="228"/>
      <c r="SMD1" s="228"/>
      <c r="SME1" s="228"/>
      <c r="SMF1" s="228"/>
      <c r="SMG1" s="228"/>
      <c r="SMH1" s="228"/>
      <c r="SMI1" s="228"/>
      <c r="SMJ1" s="228"/>
      <c r="SMK1" s="228"/>
      <c r="SML1" s="228"/>
      <c r="SMM1" s="228"/>
      <c r="SMN1" s="228"/>
      <c r="SMO1" s="228"/>
      <c r="SMP1" s="228"/>
      <c r="SMQ1" s="228"/>
      <c r="SMR1" s="228"/>
      <c r="SMS1" s="228"/>
      <c r="SMT1" s="228"/>
      <c r="SMU1" s="228"/>
      <c r="SMV1" s="228"/>
      <c r="SMW1" s="228"/>
      <c r="SMX1" s="228"/>
      <c r="SMY1" s="228"/>
      <c r="SMZ1" s="228"/>
      <c r="SNA1" s="228"/>
      <c r="SNB1" s="228"/>
      <c r="SNC1" s="228"/>
      <c r="SND1" s="228"/>
      <c r="SNE1" s="228"/>
      <c r="SNF1" s="228"/>
      <c r="SNG1" s="228"/>
      <c r="SNH1" s="228"/>
      <c r="SNI1" s="228"/>
      <c r="SNJ1" s="228"/>
      <c r="SNK1" s="228"/>
      <c r="SNL1" s="228"/>
      <c r="SNM1" s="228"/>
      <c r="SNN1" s="228"/>
      <c r="SNO1" s="228"/>
      <c r="SNP1" s="228"/>
      <c r="SNQ1" s="228"/>
      <c r="SNR1" s="228"/>
      <c r="SNS1" s="228"/>
      <c r="SNT1" s="228"/>
      <c r="SNU1" s="228"/>
      <c r="SNV1" s="228"/>
      <c r="SNW1" s="228"/>
      <c r="SNX1" s="228"/>
      <c r="SNY1" s="228"/>
      <c r="SNZ1" s="228"/>
      <c r="SOA1" s="228"/>
      <c r="SOB1" s="228"/>
      <c r="SOC1" s="228"/>
      <c r="SOD1" s="228"/>
      <c r="SOE1" s="228"/>
      <c r="SOF1" s="228"/>
      <c r="SOG1" s="228"/>
      <c r="SOH1" s="228"/>
      <c r="SOI1" s="228"/>
      <c r="SOJ1" s="228"/>
      <c r="SOK1" s="228"/>
      <c r="SOL1" s="228"/>
      <c r="SOM1" s="228"/>
      <c r="SON1" s="228"/>
      <c r="SOO1" s="228"/>
      <c r="SOP1" s="228"/>
      <c r="SOQ1" s="228"/>
      <c r="SOR1" s="228"/>
      <c r="SOS1" s="228"/>
      <c r="SOT1" s="228"/>
      <c r="SOU1" s="228"/>
      <c r="SOV1" s="228"/>
      <c r="SOW1" s="228"/>
      <c r="SOX1" s="228"/>
      <c r="SOY1" s="228"/>
      <c r="SOZ1" s="228"/>
      <c r="SPA1" s="228"/>
      <c r="SPB1" s="228"/>
      <c r="SPC1" s="228"/>
      <c r="SPD1" s="228"/>
      <c r="SPE1" s="228"/>
      <c r="SPF1" s="228"/>
      <c r="SPG1" s="228"/>
      <c r="SPH1" s="228"/>
      <c r="SPI1" s="228"/>
      <c r="SPJ1" s="228"/>
      <c r="SPK1" s="228"/>
      <c r="SPL1" s="228"/>
      <c r="SPM1" s="228"/>
      <c r="SPN1" s="228"/>
      <c r="SPO1" s="228"/>
      <c r="SPP1" s="228"/>
      <c r="SPQ1" s="228"/>
      <c r="SPR1" s="228"/>
      <c r="SPS1" s="228"/>
      <c r="SPT1" s="228"/>
      <c r="SPU1" s="228"/>
      <c r="SPV1" s="228"/>
      <c r="SPW1" s="228"/>
      <c r="SPX1" s="228"/>
      <c r="SPY1" s="228"/>
      <c r="SPZ1" s="228"/>
      <c r="SQA1" s="228"/>
      <c r="SQB1" s="228"/>
      <c r="SQC1" s="228"/>
      <c r="SQD1" s="228"/>
      <c r="SQE1" s="228"/>
      <c r="SQF1" s="228"/>
      <c r="SQG1" s="228"/>
      <c r="SQH1" s="228"/>
      <c r="SQI1" s="228"/>
      <c r="SQJ1" s="228"/>
      <c r="SQK1" s="228"/>
      <c r="SQL1" s="228"/>
      <c r="SQM1" s="228"/>
      <c r="SQN1" s="228"/>
      <c r="SQO1" s="228"/>
      <c r="SQP1" s="228"/>
      <c r="SQQ1" s="228"/>
      <c r="SQR1" s="228"/>
      <c r="SQS1" s="228"/>
      <c r="SQT1" s="228"/>
      <c r="SQU1" s="228"/>
      <c r="SQV1" s="228"/>
      <c r="SQW1" s="228"/>
      <c r="SQX1" s="228"/>
      <c r="SQY1" s="228"/>
      <c r="SQZ1" s="228"/>
      <c r="SRA1" s="228"/>
      <c r="SRB1" s="228"/>
      <c r="SRC1" s="228"/>
      <c r="SRD1" s="228"/>
      <c r="SRE1" s="228"/>
      <c r="SRF1" s="228"/>
      <c r="SRG1" s="228"/>
      <c r="SRH1" s="228"/>
      <c r="SRI1" s="228"/>
      <c r="SRJ1" s="228"/>
      <c r="SRK1" s="228"/>
      <c r="SRL1" s="228"/>
      <c r="SRM1" s="228"/>
      <c r="SRN1" s="228"/>
      <c r="SRO1" s="228"/>
      <c r="SRP1" s="228"/>
      <c r="SRQ1" s="228"/>
      <c r="SRR1" s="228"/>
      <c r="SRS1" s="228"/>
      <c r="SRT1" s="228"/>
      <c r="SRU1" s="228"/>
      <c r="SRV1" s="228"/>
      <c r="SRW1" s="228"/>
      <c r="SRX1" s="228"/>
      <c r="SRY1" s="228"/>
      <c r="SRZ1" s="228"/>
      <c r="SSA1" s="228"/>
      <c r="SSB1" s="228"/>
      <c r="SSC1" s="228"/>
      <c r="SSD1" s="228"/>
      <c r="SSE1" s="228"/>
      <c r="SSF1" s="228"/>
      <c r="SSG1" s="228"/>
      <c r="SSH1" s="228"/>
      <c r="SSI1" s="228"/>
      <c r="SSJ1" s="228"/>
      <c r="SSK1" s="228"/>
      <c r="SSL1" s="228"/>
      <c r="SSM1" s="228"/>
      <c r="SSN1" s="228"/>
      <c r="SSO1" s="228"/>
      <c r="SSP1" s="228"/>
      <c r="SSQ1" s="228"/>
      <c r="SSR1" s="228"/>
      <c r="SSS1" s="228"/>
      <c r="SST1" s="228"/>
      <c r="SSU1" s="228"/>
      <c r="SSV1" s="228"/>
      <c r="SSW1" s="228"/>
      <c r="SSX1" s="228"/>
      <c r="SSY1" s="228"/>
      <c r="SSZ1" s="228"/>
      <c r="STA1" s="228"/>
      <c r="STB1" s="228"/>
      <c r="STC1" s="228"/>
      <c r="STD1" s="228"/>
      <c r="STE1" s="228"/>
      <c r="STF1" s="228"/>
      <c r="STG1" s="228"/>
      <c r="STH1" s="228"/>
      <c r="STI1" s="228"/>
      <c r="STJ1" s="228"/>
      <c r="STK1" s="228"/>
      <c r="STL1" s="228"/>
      <c r="STM1" s="228"/>
      <c r="STN1" s="228"/>
      <c r="STO1" s="228"/>
      <c r="STP1" s="228"/>
      <c r="STQ1" s="228"/>
      <c r="STR1" s="228"/>
      <c r="STS1" s="228"/>
      <c r="STT1" s="228"/>
      <c r="STU1" s="228"/>
      <c r="STV1" s="228"/>
      <c r="STW1" s="228"/>
      <c r="STX1" s="228"/>
      <c r="STY1" s="228"/>
      <c r="STZ1" s="228"/>
      <c r="SUA1" s="228"/>
      <c r="SUB1" s="228"/>
      <c r="SUC1" s="228"/>
      <c r="SUD1" s="228"/>
      <c r="SUE1" s="228"/>
      <c r="SUF1" s="228"/>
      <c r="SUG1" s="228"/>
      <c r="SUH1" s="228"/>
      <c r="SUI1" s="228"/>
      <c r="SUJ1" s="228"/>
      <c r="SUK1" s="228"/>
      <c r="SUL1" s="228"/>
      <c r="SUM1" s="228"/>
      <c r="SUN1" s="228"/>
      <c r="SUO1" s="228"/>
      <c r="SUP1" s="228"/>
      <c r="SUQ1" s="228"/>
      <c r="SUR1" s="228"/>
      <c r="SUS1" s="228"/>
      <c r="SUT1" s="228"/>
      <c r="SUU1" s="228"/>
      <c r="SUV1" s="228"/>
      <c r="SUW1" s="228"/>
      <c r="SUX1" s="228"/>
      <c r="SUY1" s="228"/>
      <c r="SUZ1" s="228"/>
      <c r="SVA1" s="228"/>
      <c r="SVB1" s="228"/>
      <c r="SVC1" s="228"/>
      <c r="SVD1" s="228"/>
      <c r="SVE1" s="228"/>
      <c r="SVF1" s="228"/>
      <c r="SVG1" s="228"/>
      <c r="SVH1" s="228"/>
      <c r="SVI1" s="228"/>
      <c r="SVJ1" s="228"/>
      <c r="SVK1" s="228"/>
      <c r="SVL1" s="228"/>
      <c r="SVM1" s="228"/>
      <c r="SVN1" s="228"/>
      <c r="SVO1" s="228"/>
      <c r="SVP1" s="228"/>
      <c r="SVQ1" s="228"/>
      <c r="SVR1" s="228"/>
      <c r="SVS1" s="228"/>
      <c r="SVT1" s="228"/>
      <c r="SVU1" s="228"/>
      <c r="SVV1" s="228"/>
      <c r="SVW1" s="228"/>
      <c r="SVX1" s="228"/>
      <c r="SVY1" s="228"/>
      <c r="SVZ1" s="228"/>
      <c r="SWA1" s="228"/>
      <c r="SWB1" s="228"/>
      <c r="SWC1" s="228"/>
      <c r="SWD1" s="228"/>
      <c r="SWE1" s="228"/>
      <c r="SWF1" s="228"/>
      <c r="SWG1" s="228"/>
      <c r="SWH1" s="228"/>
      <c r="SWI1" s="228"/>
      <c r="SWJ1" s="228"/>
      <c r="SWK1" s="228"/>
      <c r="SWL1" s="228"/>
      <c r="SWM1" s="228"/>
      <c r="SWN1" s="228"/>
      <c r="SWO1" s="228"/>
      <c r="SWP1" s="228"/>
      <c r="SWQ1" s="228"/>
      <c r="SWR1" s="228"/>
      <c r="SWS1" s="228"/>
      <c r="SWT1" s="228"/>
      <c r="SWU1" s="228"/>
      <c r="SWV1" s="228"/>
      <c r="SWW1" s="228"/>
      <c r="SWX1" s="228"/>
      <c r="SWY1" s="228"/>
      <c r="SWZ1" s="228"/>
      <c r="SXA1" s="228"/>
      <c r="SXB1" s="228"/>
      <c r="SXC1" s="228"/>
      <c r="SXD1" s="228"/>
      <c r="SXE1" s="228"/>
      <c r="SXF1" s="228"/>
      <c r="SXG1" s="228"/>
      <c r="SXH1" s="228"/>
      <c r="SXI1" s="228"/>
      <c r="SXJ1" s="228"/>
      <c r="SXK1" s="228"/>
      <c r="SXL1" s="228"/>
      <c r="SXM1" s="228"/>
      <c r="SXN1" s="228"/>
      <c r="SXO1" s="228"/>
      <c r="SXP1" s="228"/>
      <c r="SXQ1" s="228"/>
      <c r="SXR1" s="228"/>
      <c r="SXS1" s="228"/>
      <c r="SXT1" s="228"/>
      <c r="SXU1" s="228"/>
      <c r="SXV1" s="228"/>
      <c r="SXW1" s="228"/>
      <c r="SXX1" s="228"/>
      <c r="SXY1" s="228"/>
      <c r="SXZ1" s="228"/>
      <c r="SYA1" s="228"/>
      <c r="SYB1" s="228"/>
      <c r="SYC1" s="228"/>
      <c r="SYD1" s="228"/>
      <c r="SYE1" s="228"/>
      <c r="SYF1" s="228"/>
      <c r="SYG1" s="228"/>
      <c r="SYH1" s="228"/>
      <c r="SYI1" s="228"/>
      <c r="SYJ1" s="228"/>
      <c r="SYK1" s="228"/>
      <c r="SYL1" s="228"/>
      <c r="SYM1" s="228"/>
      <c r="SYN1" s="228"/>
      <c r="SYO1" s="228"/>
      <c r="SYP1" s="228"/>
      <c r="SYQ1" s="228"/>
      <c r="SYR1" s="228"/>
      <c r="SYS1" s="228"/>
      <c r="SYT1" s="228"/>
      <c r="SYU1" s="228"/>
      <c r="SYV1" s="228"/>
      <c r="SYW1" s="228"/>
      <c r="SYX1" s="228"/>
      <c r="SYY1" s="228"/>
      <c r="SYZ1" s="228"/>
      <c r="SZA1" s="228"/>
      <c r="SZB1" s="228"/>
      <c r="SZC1" s="228"/>
      <c r="SZD1" s="228"/>
      <c r="SZE1" s="228"/>
      <c r="SZF1" s="228"/>
      <c r="SZG1" s="228"/>
      <c r="SZH1" s="228"/>
      <c r="SZI1" s="228"/>
      <c r="SZJ1" s="228"/>
      <c r="SZK1" s="228"/>
      <c r="SZL1" s="228"/>
      <c r="SZM1" s="228"/>
      <c r="SZN1" s="228"/>
      <c r="SZO1" s="228"/>
      <c r="SZP1" s="228"/>
      <c r="SZQ1" s="228"/>
      <c r="SZR1" s="228"/>
      <c r="SZS1" s="228"/>
      <c r="SZT1" s="228"/>
      <c r="SZU1" s="228"/>
      <c r="SZV1" s="228"/>
      <c r="SZW1" s="228"/>
      <c r="SZX1" s="228"/>
      <c r="SZY1" s="228"/>
      <c r="SZZ1" s="228"/>
      <c r="TAA1" s="228"/>
      <c r="TAB1" s="228"/>
      <c r="TAC1" s="228"/>
      <c r="TAD1" s="228"/>
      <c r="TAE1" s="228"/>
      <c r="TAF1" s="228"/>
      <c r="TAG1" s="228"/>
      <c r="TAH1" s="228"/>
      <c r="TAI1" s="228"/>
      <c r="TAJ1" s="228"/>
      <c r="TAK1" s="228"/>
      <c r="TAL1" s="228"/>
      <c r="TAM1" s="228"/>
      <c r="TAN1" s="228"/>
      <c r="TAO1" s="228"/>
      <c r="TAP1" s="228"/>
      <c r="TAQ1" s="228"/>
      <c r="TAR1" s="228"/>
      <c r="TAS1" s="228"/>
      <c r="TAT1" s="228"/>
      <c r="TAU1" s="228"/>
      <c r="TAV1" s="228"/>
      <c r="TAW1" s="228"/>
      <c r="TAX1" s="228"/>
      <c r="TAY1" s="228"/>
      <c r="TAZ1" s="228"/>
      <c r="TBA1" s="228"/>
      <c r="TBB1" s="228"/>
      <c r="TBC1" s="228"/>
      <c r="TBD1" s="228"/>
      <c r="TBE1" s="228"/>
      <c r="TBF1" s="228"/>
      <c r="TBG1" s="228"/>
      <c r="TBH1" s="228"/>
      <c r="TBI1" s="228"/>
      <c r="TBJ1" s="228"/>
      <c r="TBK1" s="228"/>
      <c r="TBL1" s="228"/>
      <c r="TBM1" s="228"/>
      <c r="TBN1" s="228"/>
      <c r="TBO1" s="228"/>
      <c r="TBP1" s="228"/>
      <c r="TBQ1" s="228"/>
      <c r="TBR1" s="228"/>
      <c r="TBS1" s="228"/>
      <c r="TBT1" s="228"/>
      <c r="TBU1" s="228"/>
      <c r="TBV1" s="228"/>
      <c r="TBW1" s="228"/>
      <c r="TBX1" s="228"/>
      <c r="TBY1" s="228"/>
      <c r="TBZ1" s="228"/>
      <c r="TCA1" s="228"/>
      <c r="TCB1" s="228"/>
      <c r="TCC1" s="228"/>
      <c r="TCD1" s="228"/>
      <c r="TCE1" s="228"/>
      <c r="TCF1" s="228"/>
      <c r="TCG1" s="228"/>
      <c r="TCH1" s="228"/>
      <c r="TCI1" s="228"/>
      <c r="TCJ1" s="228"/>
      <c r="TCK1" s="228"/>
      <c r="TCL1" s="228"/>
      <c r="TCM1" s="228"/>
      <c r="TCN1" s="228"/>
      <c r="TCO1" s="228"/>
      <c r="TCP1" s="228"/>
      <c r="TCQ1" s="228"/>
      <c r="TCR1" s="228"/>
      <c r="TCS1" s="228"/>
      <c r="TCT1" s="228"/>
      <c r="TCU1" s="228"/>
      <c r="TCV1" s="228"/>
      <c r="TCW1" s="228"/>
      <c r="TCX1" s="228"/>
      <c r="TCY1" s="228"/>
      <c r="TCZ1" s="228"/>
      <c r="TDA1" s="228"/>
      <c r="TDB1" s="228"/>
      <c r="TDC1" s="228"/>
      <c r="TDD1" s="228"/>
      <c r="TDE1" s="228"/>
      <c r="TDF1" s="228"/>
      <c r="TDG1" s="228"/>
      <c r="TDH1" s="228"/>
      <c r="TDI1" s="228"/>
      <c r="TDJ1" s="228"/>
      <c r="TDK1" s="228"/>
      <c r="TDL1" s="228"/>
      <c r="TDM1" s="228"/>
      <c r="TDN1" s="228"/>
      <c r="TDO1" s="228"/>
      <c r="TDP1" s="228"/>
      <c r="TDQ1" s="228"/>
      <c r="TDR1" s="228"/>
      <c r="TDS1" s="228"/>
      <c r="TDT1" s="228"/>
      <c r="TDU1" s="228"/>
      <c r="TDV1" s="228"/>
      <c r="TDW1" s="228"/>
      <c r="TDX1" s="228"/>
      <c r="TDY1" s="228"/>
      <c r="TDZ1" s="228"/>
      <c r="TEA1" s="228"/>
      <c r="TEB1" s="228"/>
      <c r="TEC1" s="228"/>
      <c r="TED1" s="228"/>
      <c r="TEE1" s="228"/>
      <c r="TEF1" s="228"/>
      <c r="TEG1" s="228"/>
      <c r="TEH1" s="228"/>
      <c r="TEI1" s="228"/>
      <c r="TEJ1" s="228"/>
      <c r="TEK1" s="228"/>
      <c r="TEL1" s="228"/>
      <c r="TEM1" s="228"/>
      <c r="TEN1" s="228"/>
      <c r="TEO1" s="228"/>
      <c r="TEP1" s="228"/>
      <c r="TEQ1" s="228"/>
      <c r="TER1" s="228"/>
      <c r="TES1" s="228"/>
      <c r="TET1" s="228"/>
      <c r="TEU1" s="228"/>
      <c r="TEV1" s="228"/>
      <c r="TEW1" s="228"/>
      <c r="TEX1" s="228"/>
      <c r="TEY1" s="228"/>
      <c r="TEZ1" s="228"/>
      <c r="TFA1" s="228"/>
      <c r="TFB1" s="228"/>
      <c r="TFC1" s="228"/>
      <c r="TFD1" s="228"/>
      <c r="TFE1" s="228"/>
      <c r="TFF1" s="228"/>
      <c r="TFG1" s="228"/>
      <c r="TFH1" s="228"/>
      <c r="TFI1" s="228"/>
      <c r="TFJ1" s="228"/>
      <c r="TFK1" s="228"/>
      <c r="TFL1" s="228"/>
      <c r="TFM1" s="228"/>
      <c r="TFN1" s="228"/>
      <c r="TFO1" s="228"/>
      <c r="TFP1" s="228"/>
      <c r="TFQ1" s="228"/>
      <c r="TFR1" s="228"/>
      <c r="TFS1" s="228"/>
      <c r="TFT1" s="228"/>
      <c r="TFU1" s="228"/>
      <c r="TFV1" s="228"/>
      <c r="TFW1" s="228"/>
      <c r="TFX1" s="228"/>
      <c r="TFY1" s="228"/>
      <c r="TFZ1" s="228"/>
      <c r="TGA1" s="228"/>
      <c r="TGB1" s="228"/>
      <c r="TGC1" s="228"/>
      <c r="TGD1" s="228"/>
      <c r="TGE1" s="228"/>
      <c r="TGF1" s="228"/>
      <c r="TGG1" s="228"/>
      <c r="TGH1" s="228"/>
      <c r="TGI1" s="228"/>
      <c r="TGJ1" s="228"/>
      <c r="TGK1" s="228"/>
      <c r="TGL1" s="228"/>
      <c r="TGM1" s="228"/>
      <c r="TGN1" s="228"/>
      <c r="TGO1" s="228"/>
      <c r="TGP1" s="228"/>
      <c r="TGQ1" s="228"/>
      <c r="TGR1" s="228"/>
      <c r="TGS1" s="228"/>
      <c r="TGT1" s="228"/>
      <c r="TGU1" s="228"/>
      <c r="TGV1" s="228"/>
      <c r="TGW1" s="228"/>
      <c r="TGX1" s="228"/>
      <c r="TGY1" s="228"/>
      <c r="TGZ1" s="228"/>
      <c r="THA1" s="228"/>
      <c r="THB1" s="228"/>
      <c r="THC1" s="228"/>
      <c r="THD1" s="228"/>
      <c r="THE1" s="228"/>
      <c r="THF1" s="228"/>
      <c r="THG1" s="228"/>
      <c r="THH1" s="228"/>
      <c r="THI1" s="228"/>
      <c r="THJ1" s="228"/>
      <c r="THK1" s="228"/>
      <c r="THL1" s="228"/>
      <c r="THM1" s="228"/>
      <c r="THN1" s="228"/>
      <c r="THO1" s="228"/>
      <c r="THP1" s="228"/>
      <c r="THQ1" s="228"/>
      <c r="THR1" s="228"/>
      <c r="THS1" s="228"/>
      <c r="THT1" s="228"/>
      <c r="THU1" s="228"/>
      <c r="THV1" s="228"/>
      <c r="THW1" s="228"/>
      <c r="THX1" s="228"/>
      <c r="THY1" s="228"/>
      <c r="THZ1" s="228"/>
      <c r="TIA1" s="228"/>
      <c r="TIB1" s="228"/>
      <c r="TIC1" s="228"/>
      <c r="TID1" s="228"/>
      <c r="TIE1" s="228"/>
      <c r="TIF1" s="228"/>
      <c r="TIG1" s="228"/>
      <c r="TIH1" s="228"/>
      <c r="TII1" s="228"/>
      <c r="TIJ1" s="228"/>
      <c r="TIK1" s="228"/>
      <c r="TIL1" s="228"/>
      <c r="TIM1" s="228"/>
      <c r="TIN1" s="228"/>
      <c r="TIO1" s="228"/>
      <c r="TIP1" s="228"/>
      <c r="TIQ1" s="228"/>
      <c r="TIR1" s="228"/>
      <c r="TIS1" s="228"/>
      <c r="TIT1" s="228"/>
      <c r="TIU1" s="228"/>
      <c r="TIV1" s="228"/>
      <c r="TIW1" s="228"/>
      <c r="TIX1" s="228"/>
      <c r="TIY1" s="228"/>
      <c r="TIZ1" s="228"/>
      <c r="TJA1" s="228"/>
      <c r="TJB1" s="228"/>
      <c r="TJC1" s="228"/>
      <c r="TJD1" s="228"/>
      <c r="TJE1" s="228"/>
      <c r="TJF1" s="228"/>
      <c r="TJG1" s="228"/>
      <c r="TJH1" s="228"/>
      <c r="TJI1" s="228"/>
      <c r="TJJ1" s="228"/>
      <c r="TJK1" s="228"/>
      <c r="TJL1" s="228"/>
      <c r="TJM1" s="228"/>
      <c r="TJN1" s="228"/>
      <c r="TJO1" s="228"/>
      <c r="TJP1" s="228"/>
      <c r="TJQ1" s="228"/>
      <c r="TJR1" s="228"/>
      <c r="TJS1" s="228"/>
      <c r="TJT1" s="228"/>
      <c r="TJU1" s="228"/>
      <c r="TJV1" s="228"/>
      <c r="TJW1" s="228"/>
      <c r="TJX1" s="228"/>
      <c r="TJY1" s="228"/>
      <c r="TJZ1" s="228"/>
      <c r="TKA1" s="228"/>
      <c r="TKB1" s="228"/>
      <c r="TKC1" s="228"/>
      <c r="TKD1" s="228"/>
      <c r="TKE1" s="228"/>
      <c r="TKF1" s="228"/>
      <c r="TKG1" s="228"/>
      <c r="TKH1" s="228"/>
      <c r="TKI1" s="228"/>
      <c r="TKJ1" s="228"/>
      <c r="TKK1" s="228"/>
      <c r="TKL1" s="228"/>
      <c r="TKM1" s="228"/>
      <c r="TKN1" s="228"/>
      <c r="TKO1" s="228"/>
      <c r="TKP1" s="228"/>
      <c r="TKQ1" s="228"/>
      <c r="TKR1" s="228"/>
      <c r="TKS1" s="228"/>
      <c r="TKT1" s="228"/>
      <c r="TKU1" s="228"/>
      <c r="TKV1" s="228"/>
      <c r="TKW1" s="228"/>
      <c r="TKX1" s="228"/>
      <c r="TKY1" s="228"/>
      <c r="TKZ1" s="228"/>
      <c r="TLA1" s="228"/>
      <c r="TLB1" s="228"/>
      <c r="TLC1" s="228"/>
      <c r="TLD1" s="228"/>
      <c r="TLE1" s="228"/>
      <c r="TLF1" s="228"/>
      <c r="TLG1" s="228"/>
      <c r="TLH1" s="228"/>
      <c r="TLI1" s="228"/>
      <c r="TLJ1" s="228"/>
      <c r="TLK1" s="228"/>
      <c r="TLL1" s="228"/>
      <c r="TLM1" s="228"/>
      <c r="TLN1" s="228"/>
      <c r="TLO1" s="228"/>
      <c r="TLP1" s="228"/>
      <c r="TLQ1" s="228"/>
      <c r="TLR1" s="228"/>
      <c r="TLS1" s="228"/>
      <c r="TLT1" s="228"/>
      <c r="TLU1" s="228"/>
      <c r="TLV1" s="228"/>
      <c r="TLW1" s="228"/>
      <c r="TLX1" s="228"/>
      <c r="TLY1" s="228"/>
      <c r="TLZ1" s="228"/>
      <c r="TMA1" s="228"/>
      <c r="TMB1" s="228"/>
      <c r="TMC1" s="228"/>
      <c r="TMD1" s="228"/>
      <c r="TME1" s="228"/>
      <c r="TMF1" s="228"/>
      <c r="TMG1" s="228"/>
      <c r="TMH1" s="228"/>
      <c r="TMI1" s="228"/>
      <c r="TMJ1" s="228"/>
      <c r="TMK1" s="228"/>
      <c r="TML1" s="228"/>
      <c r="TMM1" s="228"/>
      <c r="TMN1" s="228"/>
      <c r="TMO1" s="228"/>
      <c r="TMP1" s="228"/>
      <c r="TMQ1" s="228"/>
      <c r="TMR1" s="228"/>
      <c r="TMS1" s="228"/>
      <c r="TMT1" s="228"/>
      <c r="TMU1" s="228"/>
      <c r="TMV1" s="228"/>
      <c r="TMW1" s="228"/>
      <c r="TMX1" s="228"/>
      <c r="TMY1" s="228"/>
      <c r="TMZ1" s="228"/>
      <c r="TNA1" s="228"/>
      <c r="TNB1" s="228"/>
      <c r="TNC1" s="228"/>
      <c r="TND1" s="228"/>
      <c r="TNE1" s="228"/>
      <c r="TNF1" s="228"/>
      <c r="TNG1" s="228"/>
      <c r="TNH1" s="228"/>
      <c r="TNI1" s="228"/>
      <c r="TNJ1" s="228"/>
      <c r="TNK1" s="228"/>
      <c r="TNL1" s="228"/>
      <c r="TNM1" s="228"/>
      <c r="TNN1" s="228"/>
      <c r="TNO1" s="228"/>
      <c r="TNP1" s="228"/>
      <c r="TNQ1" s="228"/>
      <c r="TNR1" s="228"/>
      <c r="TNS1" s="228"/>
      <c r="TNT1" s="228"/>
      <c r="TNU1" s="228"/>
      <c r="TNV1" s="228"/>
      <c r="TNW1" s="228"/>
      <c r="TNX1" s="228"/>
      <c r="TNY1" s="228"/>
      <c r="TNZ1" s="228"/>
      <c r="TOA1" s="228"/>
      <c r="TOB1" s="228"/>
      <c r="TOC1" s="228"/>
      <c r="TOD1" s="228"/>
      <c r="TOE1" s="228"/>
      <c r="TOF1" s="228"/>
      <c r="TOG1" s="228"/>
      <c r="TOH1" s="228"/>
      <c r="TOI1" s="228"/>
      <c r="TOJ1" s="228"/>
      <c r="TOK1" s="228"/>
      <c r="TOL1" s="228"/>
      <c r="TOM1" s="228"/>
      <c r="TON1" s="228"/>
      <c r="TOO1" s="228"/>
      <c r="TOP1" s="228"/>
      <c r="TOQ1" s="228"/>
      <c r="TOR1" s="228"/>
      <c r="TOS1" s="228"/>
      <c r="TOT1" s="228"/>
      <c r="TOU1" s="228"/>
      <c r="TOV1" s="228"/>
      <c r="TOW1" s="228"/>
      <c r="TOX1" s="228"/>
      <c r="TOY1" s="228"/>
      <c r="TOZ1" s="228"/>
      <c r="TPA1" s="228"/>
      <c r="TPB1" s="228"/>
      <c r="TPC1" s="228"/>
      <c r="TPD1" s="228"/>
      <c r="TPE1" s="228"/>
      <c r="TPF1" s="228"/>
      <c r="TPG1" s="228"/>
      <c r="TPH1" s="228"/>
      <c r="TPI1" s="228"/>
      <c r="TPJ1" s="228"/>
      <c r="TPK1" s="228"/>
      <c r="TPL1" s="228"/>
      <c r="TPM1" s="228"/>
      <c r="TPN1" s="228"/>
      <c r="TPO1" s="228"/>
      <c r="TPP1" s="228"/>
      <c r="TPQ1" s="228"/>
      <c r="TPR1" s="228"/>
      <c r="TPS1" s="228"/>
      <c r="TPT1" s="228"/>
      <c r="TPU1" s="228"/>
      <c r="TPV1" s="228"/>
      <c r="TPW1" s="228"/>
      <c r="TPX1" s="228"/>
      <c r="TPY1" s="228"/>
      <c r="TPZ1" s="228"/>
      <c r="TQA1" s="228"/>
      <c r="TQB1" s="228"/>
      <c r="TQC1" s="228"/>
      <c r="TQD1" s="228"/>
      <c r="TQE1" s="228"/>
      <c r="TQF1" s="228"/>
      <c r="TQG1" s="228"/>
      <c r="TQH1" s="228"/>
      <c r="TQI1" s="228"/>
      <c r="TQJ1" s="228"/>
      <c r="TQK1" s="228"/>
      <c r="TQL1" s="228"/>
      <c r="TQM1" s="228"/>
      <c r="TQN1" s="228"/>
      <c r="TQO1" s="228"/>
      <c r="TQP1" s="228"/>
      <c r="TQQ1" s="228"/>
      <c r="TQR1" s="228"/>
      <c r="TQS1" s="228"/>
      <c r="TQT1" s="228"/>
      <c r="TQU1" s="228"/>
      <c r="TQV1" s="228"/>
      <c r="TQW1" s="228"/>
      <c r="TQX1" s="228"/>
      <c r="TQY1" s="228"/>
      <c r="TQZ1" s="228"/>
      <c r="TRA1" s="228"/>
      <c r="TRB1" s="228"/>
      <c r="TRC1" s="228"/>
      <c r="TRD1" s="228"/>
      <c r="TRE1" s="228"/>
      <c r="TRF1" s="228"/>
      <c r="TRG1" s="228"/>
      <c r="TRH1" s="228"/>
      <c r="TRI1" s="228"/>
      <c r="TRJ1" s="228"/>
      <c r="TRK1" s="228"/>
      <c r="TRL1" s="228"/>
      <c r="TRM1" s="228"/>
      <c r="TRN1" s="228"/>
      <c r="TRO1" s="228"/>
      <c r="TRP1" s="228"/>
      <c r="TRQ1" s="228"/>
      <c r="TRR1" s="228"/>
      <c r="TRS1" s="228"/>
      <c r="TRT1" s="228"/>
      <c r="TRU1" s="228"/>
      <c r="TRV1" s="228"/>
      <c r="TRW1" s="228"/>
      <c r="TRX1" s="228"/>
      <c r="TRY1" s="228"/>
      <c r="TRZ1" s="228"/>
      <c r="TSA1" s="228"/>
      <c r="TSB1" s="228"/>
      <c r="TSC1" s="228"/>
      <c r="TSD1" s="228"/>
      <c r="TSE1" s="228"/>
      <c r="TSF1" s="228"/>
      <c r="TSG1" s="228"/>
      <c r="TSH1" s="228"/>
      <c r="TSI1" s="228"/>
      <c r="TSJ1" s="228"/>
      <c r="TSK1" s="228"/>
      <c r="TSL1" s="228"/>
      <c r="TSM1" s="228"/>
      <c r="TSN1" s="228"/>
      <c r="TSO1" s="228"/>
      <c r="TSP1" s="228"/>
      <c r="TSQ1" s="228"/>
      <c r="TSR1" s="228"/>
      <c r="TSS1" s="228"/>
      <c r="TST1" s="228"/>
      <c r="TSU1" s="228"/>
      <c r="TSV1" s="228"/>
      <c r="TSW1" s="228"/>
      <c r="TSX1" s="228"/>
      <c r="TSY1" s="228"/>
      <c r="TSZ1" s="228"/>
      <c r="TTA1" s="228"/>
      <c r="TTB1" s="228"/>
      <c r="TTC1" s="228"/>
      <c r="TTD1" s="228"/>
      <c r="TTE1" s="228"/>
      <c r="TTF1" s="228"/>
      <c r="TTG1" s="228"/>
      <c r="TTH1" s="228"/>
      <c r="TTI1" s="228"/>
      <c r="TTJ1" s="228"/>
      <c r="TTK1" s="228"/>
      <c r="TTL1" s="228"/>
      <c r="TTM1" s="228"/>
      <c r="TTN1" s="228"/>
      <c r="TTO1" s="228"/>
      <c r="TTP1" s="228"/>
      <c r="TTQ1" s="228"/>
      <c r="TTR1" s="228"/>
      <c r="TTS1" s="228"/>
      <c r="TTT1" s="228"/>
      <c r="TTU1" s="228"/>
      <c r="TTV1" s="228"/>
      <c r="TTW1" s="228"/>
      <c r="TTX1" s="228"/>
      <c r="TTY1" s="228"/>
      <c r="TTZ1" s="228"/>
      <c r="TUA1" s="228"/>
      <c r="TUB1" s="228"/>
      <c r="TUC1" s="228"/>
      <c r="TUD1" s="228"/>
      <c r="TUE1" s="228"/>
      <c r="TUF1" s="228"/>
      <c r="TUG1" s="228"/>
      <c r="TUH1" s="228"/>
      <c r="TUI1" s="228"/>
      <c r="TUJ1" s="228"/>
      <c r="TUK1" s="228"/>
      <c r="TUL1" s="228"/>
      <c r="TUM1" s="228"/>
      <c r="TUN1" s="228"/>
      <c r="TUO1" s="228"/>
      <c r="TUP1" s="228"/>
      <c r="TUQ1" s="228"/>
      <c r="TUR1" s="228"/>
      <c r="TUS1" s="228"/>
      <c r="TUT1" s="228"/>
      <c r="TUU1" s="228"/>
      <c r="TUV1" s="228"/>
      <c r="TUW1" s="228"/>
      <c r="TUX1" s="228"/>
      <c r="TUY1" s="228"/>
      <c r="TUZ1" s="228"/>
      <c r="TVA1" s="228"/>
      <c r="TVB1" s="228"/>
      <c r="TVC1" s="228"/>
      <c r="TVD1" s="228"/>
      <c r="TVE1" s="228"/>
      <c r="TVF1" s="228"/>
      <c r="TVG1" s="228"/>
      <c r="TVH1" s="228"/>
      <c r="TVI1" s="228"/>
      <c r="TVJ1" s="228"/>
      <c r="TVK1" s="228"/>
      <c r="TVL1" s="228"/>
      <c r="TVM1" s="228"/>
      <c r="TVN1" s="228"/>
      <c r="TVO1" s="228"/>
      <c r="TVP1" s="228"/>
      <c r="TVQ1" s="228"/>
      <c r="TVR1" s="228"/>
      <c r="TVS1" s="228"/>
      <c r="TVT1" s="228"/>
      <c r="TVU1" s="228"/>
      <c r="TVV1" s="228"/>
      <c r="TVW1" s="228"/>
      <c r="TVX1" s="228"/>
      <c r="TVY1" s="228"/>
      <c r="TVZ1" s="228"/>
      <c r="TWA1" s="228"/>
      <c r="TWB1" s="228"/>
      <c r="TWC1" s="228"/>
      <c r="TWD1" s="228"/>
      <c r="TWE1" s="228"/>
      <c r="TWF1" s="228"/>
      <c r="TWG1" s="228"/>
      <c r="TWH1" s="228"/>
      <c r="TWI1" s="228"/>
      <c r="TWJ1" s="228"/>
      <c r="TWK1" s="228"/>
      <c r="TWL1" s="228"/>
      <c r="TWM1" s="228"/>
      <c r="TWN1" s="228"/>
      <c r="TWO1" s="228"/>
      <c r="TWP1" s="228"/>
      <c r="TWQ1" s="228"/>
      <c r="TWR1" s="228"/>
      <c r="TWS1" s="228"/>
      <c r="TWT1" s="228"/>
      <c r="TWU1" s="228"/>
      <c r="TWV1" s="228"/>
      <c r="TWW1" s="228"/>
      <c r="TWX1" s="228"/>
      <c r="TWY1" s="228"/>
      <c r="TWZ1" s="228"/>
      <c r="TXA1" s="228"/>
      <c r="TXB1" s="228"/>
      <c r="TXC1" s="228"/>
      <c r="TXD1" s="228"/>
      <c r="TXE1" s="228"/>
      <c r="TXF1" s="228"/>
      <c r="TXG1" s="228"/>
      <c r="TXH1" s="228"/>
      <c r="TXI1" s="228"/>
      <c r="TXJ1" s="228"/>
      <c r="TXK1" s="228"/>
      <c r="TXL1" s="228"/>
      <c r="TXM1" s="228"/>
      <c r="TXN1" s="228"/>
      <c r="TXO1" s="228"/>
      <c r="TXP1" s="228"/>
      <c r="TXQ1" s="228"/>
      <c r="TXR1" s="228"/>
      <c r="TXS1" s="228"/>
      <c r="TXT1" s="228"/>
      <c r="TXU1" s="228"/>
      <c r="TXV1" s="228"/>
      <c r="TXW1" s="228"/>
      <c r="TXX1" s="228"/>
      <c r="TXY1" s="228"/>
      <c r="TXZ1" s="228"/>
      <c r="TYA1" s="228"/>
      <c r="TYB1" s="228"/>
      <c r="TYC1" s="228"/>
      <c r="TYD1" s="228"/>
      <c r="TYE1" s="228"/>
      <c r="TYF1" s="228"/>
      <c r="TYG1" s="228"/>
      <c r="TYH1" s="228"/>
      <c r="TYI1" s="228"/>
      <c r="TYJ1" s="228"/>
      <c r="TYK1" s="228"/>
      <c r="TYL1" s="228"/>
      <c r="TYM1" s="228"/>
      <c r="TYN1" s="228"/>
      <c r="TYO1" s="228"/>
      <c r="TYP1" s="228"/>
      <c r="TYQ1" s="228"/>
      <c r="TYR1" s="228"/>
      <c r="TYS1" s="228"/>
      <c r="TYT1" s="228"/>
      <c r="TYU1" s="228"/>
      <c r="TYV1" s="228"/>
      <c r="TYW1" s="228"/>
      <c r="TYX1" s="228"/>
      <c r="TYY1" s="228"/>
      <c r="TYZ1" s="228"/>
      <c r="TZA1" s="228"/>
      <c r="TZB1" s="228"/>
      <c r="TZC1" s="228"/>
      <c r="TZD1" s="228"/>
      <c r="TZE1" s="228"/>
      <c r="TZF1" s="228"/>
      <c r="TZG1" s="228"/>
      <c r="TZH1" s="228"/>
      <c r="TZI1" s="228"/>
      <c r="TZJ1" s="228"/>
      <c r="TZK1" s="228"/>
      <c r="TZL1" s="228"/>
      <c r="TZM1" s="228"/>
      <c r="TZN1" s="228"/>
      <c r="TZO1" s="228"/>
      <c r="TZP1" s="228"/>
      <c r="TZQ1" s="228"/>
      <c r="TZR1" s="228"/>
      <c r="TZS1" s="228"/>
      <c r="TZT1" s="228"/>
      <c r="TZU1" s="228"/>
      <c r="TZV1" s="228"/>
      <c r="TZW1" s="228"/>
      <c r="TZX1" s="228"/>
      <c r="TZY1" s="228"/>
      <c r="TZZ1" s="228"/>
      <c r="UAA1" s="228"/>
      <c r="UAB1" s="228"/>
      <c r="UAC1" s="228"/>
      <c r="UAD1" s="228"/>
      <c r="UAE1" s="228"/>
      <c r="UAF1" s="228"/>
      <c r="UAG1" s="228"/>
      <c r="UAH1" s="228"/>
      <c r="UAI1" s="228"/>
      <c r="UAJ1" s="228"/>
      <c r="UAK1" s="228"/>
      <c r="UAL1" s="228"/>
      <c r="UAM1" s="228"/>
      <c r="UAN1" s="228"/>
      <c r="UAO1" s="228"/>
      <c r="UAP1" s="228"/>
      <c r="UAQ1" s="228"/>
      <c r="UAR1" s="228"/>
      <c r="UAS1" s="228"/>
      <c r="UAT1" s="228"/>
      <c r="UAU1" s="228"/>
      <c r="UAV1" s="228"/>
      <c r="UAW1" s="228"/>
      <c r="UAX1" s="228"/>
      <c r="UAY1" s="228"/>
      <c r="UAZ1" s="228"/>
      <c r="UBA1" s="228"/>
      <c r="UBB1" s="228"/>
      <c r="UBC1" s="228"/>
      <c r="UBD1" s="228"/>
      <c r="UBE1" s="228"/>
      <c r="UBF1" s="228"/>
      <c r="UBG1" s="228"/>
      <c r="UBH1" s="228"/>
      <c r="UBI1" s="228"/>
      <c r="UBJ1" s="228"/>
      <c r="UBK1" s="228"/>
      <c r="UBL1" s="228"/>
      <c r="UBM1" s="228"/>
      <c r="UBN1" s="228"/>
      <c r="UBO1" s="228"/>
      <c r="UBP1" s="228"/>
      <c r="UBQ1" s="228"/>
      <c r="UBR1" s="228"/>
      <c r="UBS1" s="228"/>
      <c r="UBT1" s="228"/>
      <c r="UBU1" s="228"/>
      <c r="UBV1" s="228"/>
      <c r="UBW1" s="228"/>
      <c r="UBX1" s="228"/>
      <c r="UBY1" s="228"/>
      <c r="UBZ1" s="228"/>
      <c r="UCA1" s="228"/>
      <c r="UCB1" s="228"/>
      <c r="UCC1" s="228"/>
      <c r="UCD1" s="228"/>
      <c r="UCE1" s="228"/>
      <c r="UCF1" s="228"/>
      <c r="UCG1" s="228"/>
      <c r="UCH1" s="228"/>
      <c r="UCI1" s="228"/>
      <c r="UCJ1" s="228"/>
      <c r="UCK1" s="228"/>
      <c r="UCL1" s="228"/>
      <c r="UCM1" s="228"/>
      <c r="UCN1" s="228"/>
      <c r="UCO1" s="228"/>
      <c r="UCP1" s="228"/>
      <c r="UCQ1" s="228"/>
      <c r="UCR1" s="228"/>
      <c r="UCS1" s="228"/>
      <c r="UCT1" s="228"/>
      <c r="UCU1" s="228"/>
      <c r="UCV1" s="228"/>
      <c r="UCW1" s="228"/>
      <c r="UCX1" s="228"/>
      <c r="UCY1" s="228"/>
      <c r="UCZ1" s="228"/>
      <c r="UDA1" s="228"/>
      <c r="UDB1" s="228"/>
      <c r="UDC1" s="228"/>
      <c r="UDD1" s="228"/>
      <c r="UDE1" s="228"/>
      <c r="UDF1" s="228"/>
      <c r="UDG1" s="228"/>
      <c r="UDH1" s="228"/>
      <c r="UDI1" s="228"/>
      <c r="UDJ1" s="228"/>
      <c r="UDK1" s="228"/>
      <c r="UDL1" s="228"/>
      <c r="UDM1" s="228"/>
      <c r="UDN1" s="228"/>
      <c r="UDO1" s="228"/>
      <c r="UDP1" s="228"/>
      <c r="UDQ1" s="228"/>
      <c r="UDR1" s="228"/>
      <c r="UDS1" s="228"/>
      <c r="UDT1" s="228"/>
      <c r="UDU1" s="228"/>
      <c r="UDV1" s="228"/>
      <c r="UDW1" s="228"/>
      <c r="UDX1" s="228"/>
      <c r="UDY1" s="228"/>
      <c r="UDZ1" s="228"/>
      <c r="UEA1" s="228"/>
      <c r="UEB1" s="228"/>
      <c r="UEC1" s="228"/>
      <c r="UED1" s="228"/>
      <c r="UEE1" s="228"/>
      <c r="UEF1" s="228"/>
      <c r="UEG1" s="228"/>
      <c r="UEH1" s="228"/>
      <c r="UEI1" s="228"/>
      <c r="UEJ1" s="228"/>
      <c r="UEK1" s="228"/>
      <c r="UEL1" s="228"/>
      <c r="UEM1" s="228"/>
      <c r="UEN1" s="228"/>
      <c r="UEO1" s="228"/>
      <c r="UEP1" s="228"/>
      <c r="UEQ1" s="228"/>
      <c r="UER1" s="228"/>
      <c r="UES1" s="228"/>
      <c r="UET1" s="228"/>
      <c r="UEU1" s="228"/>
      <c r="UEV1" s="228"/>
      <c r="UEW1" s="228"/>
      <c r="UEX1" s="228"/>
      <c r="UEY1" s="228"/>
      <c r="UEZ1" s="228"/>
      <c r="UFA1" s="228"/>
      <c r="UFB1" s="228"/>
      <c r="UFC1" s="228"/>
      <c r="UFD1" s="228"/>
      <c r="UFE1" s="228"/>
      <c r="UFF1" s="228"/>
      <c r="UFG1" s="228"/>
      <c r="UFH1" s="228"/>
      <c r="UFI1" s="228"/>
      <c r="UFJ1" s="228"/>
      <c r="UFK1" s="228"/>
      <c r="UFL1" s="228"/>
      <c r="UFM1" s="228"/>
      <c r="UFN1" s="228"/>
      <c r="UFO1" s="228"/>
      <c r="UFP1" s="228"/>
      <c r="UFQ1" s="228"/>
      <c r="UFR1" s="228"/>
      <c r="UFS1" s="228"/>
      <c r="UFT1" s="228"/>
      <c r="UFU1" s="228"/>
      <c r="UFV1" s="228"/>
      <c r="UFW1" s="228"/>
      <c r="UFX1" s="228"/>
      <c r="UFY1" s="228"/>
      <c r="UFZ1" s="228"/>
      <c r="UGA1" s="228"/>
      <c r="UGB1" s="228"/>
      <c r="UGC1" s="228"/>
      <c r="UGD1" s="228"/>
      <c r="UGE1" s="228"/>
      <c r="UGF1" s="228"/>
      <c r="UGG1" s="228"/>
      <c r="UGH1" s="228"/>
      <c r="UGI1" s="228"/>
      <c r="UGJ1" s="228"/>
      <c r="UGK1" s="228"/>
      <c r="UGL1" s="228"/>
      <c r="UGM1" s="228"/>
      <c r="UGN1" s="228"/>
      <c r="UGO1" s="228"/>
      <c r="UGP1" s="228"/>
      <c r="UGQ1" s="228"/>
      <c r="UGR1" s="228"/>
      <c r="UGS1" s="228"/>
      <c r="UGT1" s="228"/>
      <c r="UGU1" s="228"/>
      <c r="UGV1" s="228"/>
      <c r="UGW1" s="228"/>
      <c r="UGX1" s="228"/>
      <c r="UGY1" s="228"/>
      <c r="UGZ1" s="228"/>
      <c r="UHA1" s="228"/>
      <c r="UHB1" s="228"/>
      <c r="UHC1" s="228"/>
      <c r="UHD1" s="228"/>
      <c r="UHE1" s="228"/>
      <c r="UHF1" s="228"/>
      <c r="UHG1" s="228"/>
      <c r="UHH1" s="228"/>
      <c r="UHI1" s="228"/>
      <c r="UHJ1" s="228"/>
      <c r="UHK1" s="228"/>
      <c r="UHL1" s="228"/>
      <c r="UHM1" s="228"/>
      <c r="UHN1" s="228"/>
      <c r="UHO1" s="228"/>
      <c r="UHP1" s="228"/>
      <c r="UHQ1" s="228"/>
      <c r="UHR1" s="228"/>
      <c r="UHS1" s="228"/>
      <c r="UHT1" s="228"/>
      <c r="UHU1" s="228"/>
      <c r="UHV1" s="228"/>
      <c r="UHW1" s="228"/>
      <c r="UHX1" s="228"/>
      <c r="UHY1" s="228"/>
      <c r="UHZ1" s="228"/>
      <c r="UIA1" s="228"/>
      <c r="UIB1" s="228"/>
      <c r="UIC1" s="228"/>
      <c r="UID1" s="228"/>
      <c r="UIE1" s="228"/>
      <c r="UIF1" s="228"/>
      <c r="UIG1" s="228"/>
      <c r="UIH1" s="228"/>
      <c r="UII1" s="228"/>
      <c r="UIJ1" s="228"/>
      <c r="UIK1" s="228"/>
      <c r="UIL1" s="228"/>
      <c r="UIM1" s="228"/>
      <c r="UIN1" s="228"/>
      <c r="UIO1" s="228"/>
      <c r="UIP1" s="228"/>
      <c r="UIQ1" s="228"/>
      <c r="UIR1" s="228"/>
      <c r="UIS1" s="228"/>
      <c r="UIT1" s="228"/>
      <c r="UIU1" s="228"/>
      <c r="UIV1" s="228"/>
      <c r="UIW1" s="228"/>
      <c r="UIX1" s="228"/>
      <c r="UIY1" s="228"/>
      <c r="UIZ1" s="228"/>
      <c r="UJA1" s="228"/>
      <c r="UJB1" s="228"/>
      <c r="UJC1" s="228"/>
      <c r="UJD1" s="228"/>
      <c r="UJE1" s="228"/>
      <c r="UJF1" s="228"/>
      <c r="UJG1" s="228"/>
      <c r="UJH1" s="228"/>
      <c r="UJI1" s="228"/>
      <c r="UJJ1" s="228"/>
      <c r="UJK1" s="228"/>
      <c r="UJL1" s="228"/>
      <c r="UJM1" s="228"/>
      <c r="UJN1" s="228"/>
      <c r="UJO1" s="228"/>
      <c r="UJP1" s="228"/>
      <c r="UJQ1" s="228"/>
      <c r="UJR1" s="228"/>
      <c r="UJS1" s="228"/>
      <c r="UJT1" s="228"/>
      <c r="UJU1" s="228"/>
      <c r="UJV1" s="228"/>
      <c r="UJW1" s="228"/>
      <c r="UJX1" s="228"/>
      <c r="UJY1" s="228"/>
      <c r="UJZ1" s="228"/>
      <c r="UKA1" s="228"/>
      <c r="UKB1" s="228"/>
      <c r="UKC1" s="228"/>
      <c r="UKD1" s="228"/>
      <c r="UKE1" s="228"/>
      <c r="UKF1" s="228"/>
      <c r="UKG1" s="228"/>
      <c r="UKH1" s="228"/>
      <c r="UKI1" s="228"/>
      <c r="UKJ1" s="228"/>
      <c r="UKK1" s="228"/>
      <c r="UKL1" s="228"/>
      <c r="UKM1" s="228"/>
      <c r="UKN1" s="228"/>
      <c r="UKO1" s="228"/>
      <c r="UKP1" s="228"/>
      <c r="UKQ1" s="228"/>
      <c r="UKR1" s="228"/>
      <c r="UKS1" s="228"/>
      <c r="UKT1" s="228"/>
      <c r="UKU1" s="228"/>
      <c r="UKV1" s="228"/>
      <c r="UKW1" s="228"/>
      <c r="UKX1" s="228"/>
      <c r="UKY1" s="228"/>
      <c r="UKZ1" s="228"/>
      <c r="ULA1" s="228"/>
      <c r="ULB1" s="228"/>
      <c r="ULC1" s="228"/>
      <c r="ULD1" s="228"/>
      <c r="ULE1" s="228"/>
      <c r="ULF1" s="228"/>
      <c r="ULG1" s="228"/>
      <c r="ULH1" s="228"/>
      <c r="ULI1" s="228"/>
      <c r="ULJ1" s="228"/>
      <c r="ULK1" s="228"/>
      <c r="ULL1" s="228"/>
      <c r="ULM1" s="228"/>
      <c r="ULN1" s="228"/>
      <c r="ULO1" s="228"/>
      <c r="ULP1" s="228"/>
      <c r="ULQ1" s="228"/>
      <c r="ULR1" s="228"/>
      <c r="ULS1" s="228"/>
      <c r="ULT1" s="228"/>
      <c r="ULU1" s="228"/>
      <c r="ULV1" s="228"/>
      <c r="ULW1" s="228"/>
      <c r="ULX1" s="228"/>
      <c r="ULY1" s="228"/>
      <c r="ULZ1" s="228"/>
      <c r="UMA1" s="228"/>
      <c r="UMB1" s="228"/>
      <c r="UMC1" s="228"/>
      <c r="UMD1" s="228"/>
      <c r="UME1" s="228"/>
      <c r="UMF1" s="228"/>
      <c r="UMG1" s="228"/>
      <c r="UMH1" s="228"/>
      <c r="UMI1" s="228"/>
      <c r="UMJ1" s="228"/>
      <c r="UMK1" s="228"/>
      <c r="UML1" s="228"/>
      <c r="UMM1" s="228"/>
      <c r="UMN1" s="228"/>
      <c r="UMO1" s="228"/>
      <c r="UMP1" s="228"/>
      <c r="UMQ1" s="228"/>
      <c r="UMR1" s="228"/>
      <c r="UMS1" s="228"/>
      <c r="UMT1" s="228"/>
      <c r="UMU1" s="228"/>
      <c r="UMV1" s="228"/>
      <c r="UMW1" s="228"/>
      <c r="UMX1" s="228"/>
      <c r="UMY1" s="228"/>
      <c r="UMZ1" s="228"/>
      <c r="UNA1" s="228"/>
      <c r="UNB1" s="228"/>
      <c r="UNC1" s="228"/>
      <c r="UND1" s="228"/>
      <c r="UNE1" s="228"/>
      <c r="UNF1" s="228"/>
      <c r="UNG1" s="228"/>
      <c r="UNH1" s="228"/>
      <c r="UNI1" s="228"/>
      <c r="UNJ1" s="228"/>
      <c r="UNK1" s="228"/>
      <c r="UNL1" s="228"/>
      <c r="UNM1" s="228"/>
      <c r="UNN1" s="228"/>
      <c r="UNO1" s="228"/>
      <c r="UNP1" s="228"/>
      <c r="UNQ1" s="228"/>
      <c r="UNR1" s="228"/>
      <c r="UNS1" s="228"/>
      <c r="UNT1" s="228"/>
      <c r="UNU1" s="228"/>
      <c r="UNV1" s="228"/>
      <c r="UNW1" s="228"/>
      <c r="UNX1" s="228"/>
      <c r="UNY1" s="228"/>
      <c r="UNZ1" s="228"/>
      <c r="UOA1" s="228"/>
      <c r="UOB1" s="228"/>
      <c r="UOC1" s="228"/>
      <c r="UOD1" s="228"/>
      <c r="UOE1" s="228"/>
      <c r="UOF1" s="228"/>
      <c r="UOG1" s="228"/>
      <c r="UOH1" s="228"/>
      <c r="UOI1" s="228"/>
      <c r="UOJ1" s="228"/>
      <c r="UOK1" s="228"/>
      <c r="UOL1" s="228"/>
      <c r="UOM1" s="228"/>
      <c r="UON1" s="228"/>
      <c r="UOO1" s="228"/>
      <c r="UOP1" s="228"/>
      <c r="UOQ1" s="228"/>
      <c r="UOR1" s="228"/>
      <c r="UOS1" s="228"/>
      <c r="UOT1" s="228"/>
      <c r="UOU1" s="228"/>
      <c r="UOV1" s="228"/>
      <c r="UOW1" s="228"/>
      <c r="UOX1" s="228"/>
      <c r="UOY1" s="228"/>
      <c r="UOZ1" s="228"/>
      <c r="UPA1" s="228"/>
      <c r="UPB1" s="228"/>
      <c r="UPC1" s="228"/>
      <c r="UPD1" s="228"/>
      <c r="UPE1" s="228"/>
      <c r="UPF1" s="228"/>
      <c r="UPG1" s="228"/>
      <c r="UPH1" s="228"/>
      <c r="UPI1" s="228"/>
      <c r="UPJ1" s="228"/>
      <c r="UPK1" s="228"/>
      <c r="UPL1" s="228"/>
      <c r="UPM1" s="228"/>
      <c r="UPN1" s="228"/>
      <c r="UPO1" s="228"/>
      <c r="UPP1" s="228"/>
      <c r="UPQ1" s="228"/>
      <c r="UPR1" s="228"/>
      <c r="UPS1" s="228"/>
      <c r="UPT1" s="228"/>
      <c r="UPU1" s="228"/>
      <c r="UPV1" s="228"/>
      <c r="UPW1" s="228"/>
      <c r="UPX1" s="228"/>
      <c r="UPY1" s="228"/>
      <c r="UPZ1" s="228"/>
      <c r="UQA1" s="228"/>
      <c r="UQB1" s="228"/>
      <c r="UQC1" s="228"/>
      <c r="UQD1" s="228"/>
      <c r="UQE1" s="228"/>
      <c r="UQF1" s="228"/>
      <c r="UQG1" s="228"/>
      <c r="UQH1" s="228"/>
      <c r="UQI1" s="228"/>
      <c r="UQJ1" s="228"/>
      <c r="UQK1" s="228"/>
      <c r="UQL1" s="228"/>
      <c r="UQM1" s="228"/>
      <c r="UQN1" s="228"/>
      <c r="UQO1" s="228"/>
      <c r="UQP1" s="228"/>
      <c r="UQQ1" s="228"/>
      <c r="UQR1" s="228"/>
      <c r="UQS1" s="228"/>
      <c r="UQT1" s="228"/>
      <c r="UQU1" s="228"/>
      <c r="UQV1" s="228"/>
      <c r="UQW1" s="228"/>
      <c r="UQX1" s="228"/>
      <c r="UQY1" s="228"/>
      <c r="UQZ1" s="228"/>
      <c r="URA1" s="228"/>
      <c r="URB1" s="228"/>
      <c r="URC1" s="228"/>
      <c r="URD1" s="228"/>
      <c r="URE1" s="228"/>
      <c r="URF1" s="228"/>
      <c r="URG1" s="228"/>
      <c r="URH1" s="228"/>
      <c r="URI1" s="228"/>
      <c r="URJ1" s="228"/>
      <c r="URK1" s="228"/>
      <c r="URL1" s="228"/>
      <c r="URM1" s="228"/>
      <c r="URN1" s="228"/>
      <c r="URO1" s="228"/>
      <c r="URP1" s="228"/>
      <c r="URQ1" s="228"/>
      <c r="URR1" s="228"/>
      <c r="URS1" s="228"/>
      <c r="URT1" s="228"/>
      <c r="URU1" s="228"/>
      <c r="URV1" s="228"/>
      <c r="URW1" s="228"/>
      <c r="URX1" s="228"/>
      <c r="URY1" s="228"/>
      <c r="URZ1" s="228"/>
      <c r="USA1" s="228"/>
      <c r="USB1" s="228"/>
      <c r="USC1" s="228"/>
      <c r="USD1" s="228"/>
      <c r="USE1" s="228"/>
      <c r="USF1" s="228"/>
      <c r="USG1" s="228"/>
      <c r="USH1" s="228"/>
      <c r="USI1" s="228"/>
      <c r="USJ1" s="228"/>
      <c r="USK1" s="228"/>
      <c r="USL1" s="228"/>
      <c r="USM1" s="228"/>
      <c r="USN1" s="228"/>
      <c r="USO1" s="228"/>
      <c r="USP1" s="228"/>
      <c r="USQ1" s="228"/>
      <c r="USR1" s="228"/>
      <c r="USS1" s="228"/>
      <c r="UST1" s="228"/>
      <c r="USU1" s="228"/>
      <c r="USV1" s="228"/>
      <c r="USW1" s="228"/>
      <c r="USX1" s="228"/>
      <c r="USY1" s="228"/>
      <c r="USZ1" s="228"/>
      <c r="UTA1" s="228"/>
      <c r="UTB1" s="228"/>
      <c r="UTC1" s="228"/>
      <c r="UTD1" s="228"/>
      <c r="UTE1" s="228"/>
      <c r="UTF1" s="228"/>
      <c r="UTG1" s="228"/>
      <c r="UTH1" s="228"/>
      <c r="UTI1" s="228"/>
      <c r="UTJ1" s="228"/>
      <c r="UTK1" s="228"/>
      <c r="UTL1" s="228"/>
      <c r="UTM1" s="228"/>
      <c r="UTN1" s="228"/>
      <c r="UTO1" s="228"/>
      <c r="UTP1" s="228"/>
      <c r="UTQ1" s="228"/>
      <c r="UTR1" s="228"/>
      <c r="UTS1" s="228"/>
      <c r="UTT1" s="228"/>
      <c r="UTU1" s="228"/>
      <c r="UTV1" s="228"/>
      <c r="UTW1" s="228"/>
      <c r="UTX1" s="228"/>
      <c r="UTY1" s="228"/>
      <c r="UTZ1" s="228"/>
      <c r="UUA1" s="228"/>
      <c r="UUB1" s="228"/>
      <c r="UUC1" s="228"/>
      <c r="UUD1" s="228"/>
      <c r="UUE1" s="228"/>
      <c r="UUF1" s="228"/>
      <c r="UUG1" s="228"/>
      <c r="UUH1" s="228"/>
      <c r="UUI1" s="228"/>
      <c r="UUJ1" s="228"/>
      <c r="UUK1" s="228"/>
      <c r="UUL1" s="228"/>
      <c r="UUM1" s="228"/>
      <c r="UUN1" s="228"/>
      <c r="UUO1" s="228"/>
      <c r="UUP1" s="228"/>
      <c r="UUQ1" s="228"/>
      <c r="UUR1" s="228"/>
      <c r="UUS1" s="228"/>
      <c r="UUT1" s="228"/>
      <c r="UUU1" s="228"/>
      <c r="UUV1" s="228"/>
      <c r="UUW1" s="228"/>
      <c r="UUX1" s="228"/>
      <c r="UUY1" s="228"/>
      <c r="UUZ1" s="228"/>
      <c r="UVA1" s="228"/>
      <c r="UVB1" s="228"/>
      <c r="UVC1" s="228"/>
      <c r="UVD1" s="228"/>
      <c r="UVE1" s="228"/>
      <c r="UVF1" s="228"/>
      <c r="UVG1" s="228"/>
      <c r="UVH1" s="228"/>
      <c r="UVI1" s="228"/>
      <c r="UVJ1" s="228"/>
      <c r="UVK1" s="228"/>
      <c r="UVL1" s="228"/>
      <c r="UVM1" s="228"/>
      <c r="UVN1" s="228"/>
      <c r="UVO1" s="228"/>
      <c r="UVP1" s="228"/>
      <c r="UVQ1" s="228"/>
      <c r="UVR1" s="228"/>
      <c r="UVS1" s="228"/>
      <c r="UVT1" s="228"/>
      <c r="UVU1" s="228"/>
      <c r="UVV1" s="228"/>
      <c r="UVW1" s="228"/>
      <c r="UVX1" s="228"/>
      <c r="UVY1" s="228"/>
      <c r="UVZ1" s="228"/>
      <c r="UWA1" s="228"/>
      <c r="UWB1" s="228"/>
      <c r="UWC1" s="228"/>
      <c r="UWD1" s="228"/>
      <c r="UWE1" s="228"/>
      <c r="UWF1" s="228"/>
      <c r="UWG1" s="228"/>
      <c r="UWH1" s="228"/>
      <c r="UWI1" s="228"/>
      <c r="UWJ1" s="228"/>
      <c r="UWK1" s="228"/>
      <c r="UWL1" s="228"/>
      <c r="UWM1" s="228"/>
      <c r="UWN1" s="228"/>
      <c r="UWO1" s="228"/>
      <c r="UWP1" s="228"/>
      <c r="UWQ1" s="228"/>
      <c r="UWR1" s="228"/>
      <c r="UWS1" s="228"/>
      <c r="UWT1" s="228"/>
      <c r="UWU1" s="228"/>
      <c r="UWV1" s="228"/>
      <c r="UWW1" s="228"/>
      <c r="UWX1" s="228"/>
      <c r="UWY1" s="228"/>
      <c r="UWZ1" s="228"/>
      <c r="UXA1" s="228"/>
      <c r="UXB1" s="228"/>
      <c r="UXC1" s="228"/>
      <c r="UXD1" s="228"/>
      <c r="UXE1" s="228"/>
      <c r="UXF1" s="228"/>
      <c r="UXG1" s="228"/>
      <c r="UXH1" s="228"/>
      <c r="UXI1" s="228"/>
      <c r="UXJ1" s="228"/>
      <c r="UXK1" s="228"/>
      <c r="UXL1" s="228"/>
      <c r="UXM1" s="228"/>
      <c r="UXN1" s="228"/>
      <c r="UXO1" s="228"/>
      <c r="UXP1" s="228"/>
      <c r="UXQ1" s="228"/>
      <c r="UXR1" s="228"/>
      <c r="UXS1" s="228"/>
      <c r="UXT1" s="228"/>
      <c r="UXU1" s="228"/>
      <c r="UXV1" s="228"/>
      <c r="UXW1" s="228"/>
      <c r="UXX1" s="228"/>
      <c r="UXY1" s="228"/>
      <c r="UXZ1" s="228"/>
      <c r="UYA1" s="228"/>
      <c r="UYB1" s="228"/>
      <c r="UYC1" s="228"/>
      <c r="UYD1" s="228"/>
      <c r="UYE1" s="228"/>
      <c r="UYF1" s="228"/>
      <c r="UYG1" s="228"/>
      <c r="UYH1" s="228"/>
      <c r="UYI1" s="228"/>
      <c r="UYJ1" s="228"/>
      <c r="UYK1" s="228"/>
      <c r="UYL1" s="228"/>
      <c r="UYM1" s="228"/>
      <c r="UYN1" s="228"/>
      <c r="UYO1" s="228"/>
      <c r="UYP1" s="228"/>
      <c r="UYQ1" s="228"/>
      <c r="UYR1" s="228"/>
      <c r="UYS1" s="228"/>
      <c r="UYT1" s="228"/>
      <c r="UYU1" s="228"/>
      <c r="UYV1" s="228"/>
      <c r="UYW1" s="228"/>
      <c r="UYX1" s="228"/>
      <c r="UYY1" s="228"/>
      <c r="UYZ1" s="228"/>
      <c r="UZA1" s="228"/>
      <c r="UZB1" s="228"/>
      <c r="UZC1" s="228"/>
      <c r="UZD1" s="228"/>
      <c r="UZE1" s="228"/>
      <c r="UZF1" s="228"/>
      <c r="UZG1" s="228"/>
      <c r="UZH1" s="228"/>
      <c r="UZI1" s="228"/>
      <c r="UZJ1" s="228"/>
      <c r="UZK1" s="228"/>
      <c r="UZL1" s="228"/>
      <c r="UZM1" s="228"/>
      <c r="UZN1" s="228"/>
      <c r="UZO1" s="228"/>
      <c r="UZP1" s="228"/>
      <c r="UZQ1" s="228"/>
      <c r="UZR1" s="228"/>
      <c r="UZS1" s="228"/>
      <c r="UZT1" s="228"/>
      <c r="UZU1" s="228"/>
      <c r="UZV1" s="228"/>
      <c r="UZW1" s="228"/>
      <c r="UZX1" s="228"/>
      <c r="UZY1" s="228"/>
      <c r="UZZ1" s="228"/>
      <c r="VAA1" s="228"/>
      <c r="VAB1" s="228"/>
      <c r="VAC1" s="228"/>
      <c r="VAD1" s="228"/>
      <c r="VAE1" s="228"/>
      <c r="VAF1" s="228"/>
      <c r="VAG1" s="228"/>
      <c r="VAH1" s="228"/>
      <c r="VAI1" s="228"/>
      <c r="VAJ1" s="228"/>
      <c r="VAK1" s="228"/>
      <c r="VAL1" s="228"/>
      <c r="VAM1" s="228"/>
      <c r="VAN1" s="228"/>
      <c r="VAO1" s="228"/>
      <c r="VAP1" s="228"/>
      <c r="VAQ1" s="228"/>
      <c r="VAR1" s="228"/>
      <c r="VAS1" s="228"/>
      <c r="VAT1" s="228"/>
      <c r="VAU1" s="228"/>
      <c r="VAV1" s="228"/>
      <c r="VAW1" s="228"/>
      <c r="VAX1" s="228"/>
      <c r="VAY1" s="228"/>
      <c r="VAZ1" s="228"/>
      <c r="VBA1" s="228"/>
      <c r="VBB1" s="228"/>
      <c r="VBC1" s="228"/>
      <c r="VBD1" s="228"/>
      <c r="VBE1" s="228"/>
      <c r="VBF1" s="228"/>
      <c r="VBG1" s="228"/>
      <c r="VBH1" s="228"/>
      <c r="VBI1" s="228"/>
      <c r="VBJ1" s="228"/>
      <c r="VBK1" s="228"/>
      <c r="VBL1" s="228"/>
      <c r="VBM1" s="228"/>
      <c r="VBN1" s="228"/>
      <c r="VBO1" s="228"/>
      <c r="VBP1" s="228"/>
      <c r="VBQ1" s="228"/>
      <c r="VBR1" s="228"/>
      <c r="VBS1" s="228"/>
      <c r="VBT1" s="228"/>
      <c r="VBU1" s="228"/>
      <c r="VBV1" s="228"/>
      <c r="VBW1" s="228"/>
      <c r="VBX1" s="228"/>
      <c r="VBY1" s="228"/>
      <c r="VBZ1" s="228"/>
      <c r="VCA1" s="228"/>
      <c r="VCB1" s="228"/>
      <c r="VCC1" s="228"/>
      <c r="VCD1" s="228"/>
      <c r="VCE1" s="228"/>
      <c r="VCF1" s="228"/>
      <c r="VCG1" s="228"/>
      <c r="VCH1" s="228"/>
      <c r="VCI1" s="228"/>
      <c r="VCJ1" s="228"/>
      <c r="VCK1" s="228"/>
      <c r="VCL1" s="228"/>
      <c r="VCM1" s="228"/>
      <c r="VCN1" s="228"/>
      <c r="VCO1" s="228"/>
      <c r="VCP1" s="228"/>
      <c r="VCQ1" s="228"/>
      <c r="VCR1" s="228"/>
      <c r="VCS1" s="228"/>
      <c r="VCT1" s="228"/>
      <c r="VCU1" s="228"/>
      <c r="VCV1" s="228"/>
      <c r="VCW1" s="228"/>
      <c r="VCX1" s="228"/>
      <c r="VCY1" s="228"/>
      <c r="VCZ1" s="228"/>
      <c r="VDA1" s="228"/>
      <c r="VDB1" s="228"/>
      <c r="VDC1" s="228"/>
      <c r="VDD1" s="228"/>
      <c r="VDE1" s="228"/>
      <c r="VDF1" s="228"/>
      <c r="VDG1" s="228"/>
      <c r="VDH1" s="228"/>
      <c r="VDI1" s="228"/>
      <c r="VDJ1" s="228"/>
      <c r="VDK1" s="228"/>
      <c r="VDL1" s="228"/>
      <c r="VDM1" s="228"/>
      <c r="VDN1" s="228"/>
      <c r="VDO1" s="228"/>
      <c r="VDP1" s="228"/>
      <c r="VDQ1" s="228"/>
      <c r="VDR1" s="228"/>
      <c r="VDS1" s="228"/>
      <c r="VDT1" s="228"/>
      <c r="VDU1" s="228"/>
      <c r="VDV1" s="228"/>
      <c r="VDW1" s="228"/>
      <c r="VDX1" s="228"/>
      <c r="VDY1" s="228"/>
      <c r="VDZ1" s="228"/>
      <c r="VEA1" s="228"/>
      <c r="VEB1" s="228"/>
      <c r="VEC1" s="228"/>
      <c r="VED1" s="228"/>
      <c r="VEE1" s="228"/>
      <c r="VEF1" s="228"/>
      <c r="VEG1" s="228"/>
      <c r="VEH1" s="228"/>
      <c r="VEI1" s="228"/>
      <c r="VEJ1" s="228"/>
      <c r="VEK1" s="228"/>
      <c r="VEL1" s="228"/>
      <c r="VEM1" s="228"/>
      <c r="VEN1" s="228"/>
      <c r="VEO1" s="228"/>
      <c r="VEP1" s="228"/>
      <c r="VEQ1" s="228"/>
      <c r="VER1" s="228"/>
      <c r="VES1" s="228"/>
      <c r="VET1" s="228"/>
      <c r="VEU1" s="228"/>
      <c r="VEV1" s="228"/>
      <c r="VEW1" s="228"/>
      <c r="VEX1" s="228"/>
      <c r="VEY1" s="228"/>
      <c r="VEZ1" s="228"/>
      <c r="VFA1" s="228"/>
      <c r="VFB1" s="228"/>
      <c r="VFC1" s="228"/>
      <c r="VFD1" s="228"/>
      <c r="VFE1" s="228"/>
      <c r="VFF1" s="228"/>
      <c r="VFG1" s="228"/>
      <c r="VFH1" s="228"/>
      <c r="VFI1" s="228"/>
      <c r="VFJ1" s="228"/>
      <c r="VFK1" s="228"/>
      <c r="VFL1" s="228"/>
      <c r="VFM1" s="228"/>
      <c r="VFN1" s="228"/>
      <c r="VFO1" s="228"/>
      <c r="VFP1" s="228"/>
      <c r="VFQ1" s="228"/>
      <c r="VFR1" s="228"/>
      <c r="VFS1" s="228"/>
      <c r="VFT1" s="228"/>
      <c r="VFU1" s="228"/>
      <c r="VFV1" s="228"/>
      <c r="VFW1" s="228"/>
      <c r="VFX1" s="228"/>
      <c r="VFY1" s="228"/>
      <c r="VFZ1" s="228"/>
      <c r="VGA1" s="228"/>
      <c r="VGB1" s="228"/>
      <c r="VGC1" s="228"/>
      <c r="VGD1" s="228"/>
      <c r="VGE1" s="228"/>
      <c r="VGF1" s="228"/>
      <c r="VGG1" s="228"/>
      <c r="VGH1" s="228"/>
      <c r="VGI1" s="228"/>
      <c r="VGJ1" s="228"/>
      <c r="VGK1" s="228"/>
      <c r="VGL1" s="228"/>
      <c r="VGM1" s="228"/>
      <c r="VGN1" s="228"/>
      <c r="VGO1" s="228"/>
      <c r="VGP1" s="228"/>
      <c r="VGQ1" s="228"/>
      <c r="VGR1" s="228"/>
      <c r="VGS1" s="228"/>
      <c r="VGT1" s="228"/>
      <c r="VGU1" s="228"/>
      <c r="VGV1" s="228"/>
      <c r="VGW1" s="228"/>
      <c r="VGX1" s="228"/>
      <c r="VGY1" s="228"/>
      <c r="VGZ1" s="228"/>
      <c r="VHA1" s="228"/>
      <c r="VHB1" s="228"/>
      <c r="VHC1" s="228"/>
      <c r="VHD1" s="228"/>
      <c r="VHE1" s="228"/>
      <c r="VHF1" s="228"/>
      <c r="VHG1" s="228"/>
      <c r="VHH1" s="228"/>
      <c r="VHI1" s="228"/>
      <c r="VHJ1" s="228"/>
      <c r="VHK1" s="228"/>
      <c r="VHL1" s="228"/>
      <c r="VHM1" s="228"/>
      <c r="VHN1" s="228"/>
      <c r="VHO1" s="228"/>
      <c r="VHP1" s="228"/>
      <c r="VHQ1" s="228"/>
      <c r="VHR1" s="228"/>
      <c r="VHS1" s="228"/>
      <c r="VHT1" s="228"/>
      <c r="VHU1" s="228"/>
      <c r="VHV1" s="228"/>
      <c r="VHW1" s="228"/>
      <c r="VHX1" s="228"/>
      <c r="VHY1" s="228"/>
      <c r="VHZ1" s="228"/>
      <c r="VIA1" s="228"/>
      <c r="VIB1" s="228"/>
      <c r="VIC1" s="228"/>
      <c r="VID1" s="228"/>
      <c r="VIE1" s="228"/>
      <c r="VIF1" s="228"/>
      <c r="VIG1" s="228"/>
      <c r="VIH1" s="228"/>
      <c r="VII1" s="228"/>
      <c r="VIJ1" s="228"/>
      <c r="VIK1" s="228"/>
      <c r="VIL1" s="228"/>
      <c r="VIM1" s="228"/>
      <c r="VIN1" s="228"/>
      <c r="VIO1" s="228"/>
      <c r="VIP1" s="228"/>
      <c r="VIQ1" s="228"/>
      <c r="VIR1" s="228"/>
      <c r="VIS1" s="228"/>
      <c r="VIT1" s="228"/>
      <c r="VIU1" s="228"/>
      <c r="VIV1" s="228"/>
      <c r="VIW1" s="228"/>
      <c r="VIX1" s="228"/>
      <c r="VIY1" s="228"/>
      <c r="VIZ1" s="228"/>
      <c r="VJA1" s="228"/>
      <c r="VJB1" s="228"/>
      <c r="VJC1" s="228"/>
      <c r="VJD1" s="228"/>
      <c r="VJE1" s="228"/>
      <c r="VJF1" s="228"/>
      <c r="VJG1" s="228"/>
      <c r="VJH1" s="228"/>
      <c r="VJI1" s="228"/>
      <c r="VJJ1" s="228"/>
      <c r="VJK1" s="228"/>
      <c r="VJL1" s="228"/>
      <c r="VJM1" s="228"/>
      <c r="VJN1" s="228"/>
      <c r="VJO1" s="228"/>
      <c r="VJP1" s="228"/>
      <c r="VJQ1" s="228"/>
      <c r="VJR1" s="228"/>
      <c r="VJS1" s="228"/>
      <c r="VJT1" s="228"/>
      <c r="VJU1" s="228"/>
      <c r="VJV1" s="228"/>
      <c r="VJW1" s="228"/>
      <c r="VJX1" s="228"/>
      <c r="VJY1" s="228"/>
      <c r="VJZ1" s="228"/>
      <c r="VKA1" s="228"/>
      <c r="VKB1" s="228"/>
      <c r="VKC1" s="228"/>
      <c r="VKD1" s="228"/>
      <c r="VKE1" s="228"/>
      <c r="VKF1" s="228"/>
      <c r="VKG1" s="228"/>
      <c r="VKH1" s="228"/>
      <c r="VKI1" s="228"/>
      <c r="VKJ1" s="228"/>
      <c r="VKK1" s="228"/>
      <c r="VKL1" s="228"/>
      <c r="VKM1" s="228"/>
      <c r="VKN1" s="228"/>
      <c r="VKO1" s="228"/>
      <c r="VKP1" s="228"/>
      <c r="VKQ1" s="228"/>
      <c r="VKR1" s="228"/>
      <c r="VKS1" s="228"/>
      <c r="VKT1" s="228"/>
      <c r="VKU1" s="228"/>
      <c r="VKV1" s="228"/>
      <c r="VKW1" s="228"/>
      <c r="VKX1" s="228"/>
      <c r="VKY1" s="228"/>
      <c r="VKZ1" s="228"/>
      <c r="VLA1" s="228"/>
      <c r="VLB1" s="228"/>
      <c r="VLC1" s="228"/>
      <c r="VLD1" s="228"/>
      <c r="VLE1" s="228"/>
      <c r="VLF1" s="228"/>
      <c r="VLG1" s="228"/>
      <c r="VLH1" s="228"/>
      <c r="VLI1" s="228"/>
      <c r="VLJ1" s="228"/>
      <c r="VLK1" s="228"/>
      <c r="VLL1" s="228"/>
      <c r="VLM1" s="228"/>
      <c r="VLN1" s="228"/>
      <c r="VLO1" s="228"/>
      <c r="VLP1" s="228"/>
      <c r="VLQ1" s="228"/>
      <c r="VLR1" s="228"/>
      <c r="VLS1" s="228"/>
      <c r="VLT1" s="228"/>
      <c r="VLU1" s="228"/>
      <c r="VLV1" s="228"/>
      <c r="VLW1" s="228"/>
      <c r="VLX1" s="228"/>
      <c r="VLY1" s="228"/>
      <c r="VLZ1" s="228"/>
      <c r="VMA1" s="228"/>
      <c r="VMB1" s="228"/>
      <c r="VMC1" s="228"/>
      <c r="VMD1" s="228"/>
      <c r="VME1" s="228"/>
      <c r="VMF1" s="228"/>
      <c r="VMG1" s="228"/>
      <c r="VMH1" s="228"/>
      <c r="VMI1" s="228"/>
      <c r="VMJ1" s="228"/>
      <c r="VMK1" s="228"/>
      <c r="VML1" s="228"/>
      <c r="VMM1" s="228"/>
      <c r="VMN1" s="228"/>
      <c r="VMO1" s="228"/>
      <c r="VMP1" s="228"/>
      <c r="VMQ1" s="228"/>
      <c r="VMR1" s="228"/>
      <c r="VMS1" s="228"/>
      <c r="VMT1" s="228"/>
      <c r="VMU1" s="228"/>
      <c r="VMV1" s="228"/>
      <c r="VMW1" s="228"/>
      <c r="VMX1" s="228"/>
      <c r="VMY1" s="228"/>
      <c r="VMZ1" s="228"/>
      <c r="VNA1" s="228"/>
      <c r="VNB1" s="228"/>
      <c r="VNC1" s="228"/>
      <c r="VND1" s="228"/>
      <c r="VNE1" s="228"/>
      <c r="VNF1" s="228"/>
      <c r="VNG1" s="228"/>
      <c r="VNH1" s="228"/>
      <c r="VNI1" s="228"/>
      <c r="VNJ1" s="228"/>
      <c r="VNK1" s="228"/>
      <c r="VNL1" s="228"/>
      <c r="VNM1" s="228"/>
      <c r="VNN1" s="228"/>
      <c r="VNO1" s="228"/>
      <c r="VNP1" s="228"/>
      <c r="VNQ1" s="228"/>
      <c r="VNR1" s="228"/>
      <c r="VNS1" s="228"/>
      <c r="VNT1" s="228"/>
      <c r="VNU1" s="228"/>
      <c r="VNV1" s="228"/>
      <c r="VNW1" s="228"/>
      <c r="VNX1" s="228"/>
      <c r="VNY1" s="228"/>
      <c r="VNZ1" s="228"/>
      <c r="VOA1" s="228"/>
      <c r="VOB1" s="228"/>
      <c r="VOC1" s="228"/>
      <c r="VOD1" s="228"/>
      <c r="VOE1" s="228"/>
      <c r="VOF1" s="228"/>
      <c r="VOG1" s="228"/>
      <c r="VOH1" s="228"/>
      <c r="VOI1" s="228"/>
      <c r="VOJ1" s="228"/>
      <c r="VOK1" s="228"/>
      <c r="VOL1" s="228"/>
      <c r="VOM1" s="228"/>
      <c r="VON1" s="228"/>
      <c r="VOO1" s="228"/>
      <c r="VOP1" s="228"/>
      <c r="VOQ1" s="228"/>
      <c r="VOR1" s="228"/>
      <c r="VOS1" s="228"/>
      <c r="VOT1" s="228"/>
      <c r="VOU1" s="228"/>
      <c r="VOV1" s="228"/>
      <c r="VOW1" s="228"/>
      <c r="VOX1" s="228"/>
      <c r="VOY1" s="228"/>
      <c r="VOZ1" s="228"/>
      <c r="VPA1" s="228"/>
      <c r="VPB1" s="228"/>
      <c r="VPC1" s="228"/>
      <c r="VPD1" s="228"/>
      <c r="VPE1" s="228"/>
      <c r="VPF1" s="228"/>
      <c r="VPG1" s="228"/>
      <c r="VPH1" s="228"/>
      <c r="VPI1" s="228"/>
      <c r="VPJ1" s="228"/>
      <c r="VPK1" s="228"/>
      <c r="VPL1" s="228"/>
      <c r="VPM1" s="228"/>
      <c r="VPN1" s="228"/>
      <c r="VPO1" s="228"/>
      <c r="VPP1" s="228"/>
      <c r="VPQ1" s="228"/>
      <c r="VPR1" s="228"/>
      <c r="VPS1" s="228"/>
      <c r="VPT1" s="228"/>
      <c r="VPU1" s="228"/>
      <c r="VPV1" s="228"/>
      <c r="VPW1" s="228"/>
      <c r="VPX1" s="228"/>
      <c r="VPY1" s="228"/>
      <c r="VPZ1" s="228"/>
      <c r="VQA1" s="228"/>
      <c r="VQB1" s="228"/>
      <c r="VQC1" s="228"/>
      <c r="VQD1" s="228"/>
      <c r="VQE1" s="228"/>
      <c r="VQF1" s="228"/>
      <c r="VQG1" s="228"/>
      <c r="VQH1" s="228"/>
      <c r="VQI1" s="228"/>
      <c r="VQJ1" s="228"/>
      <c r="VQK1" s="228"/>
      <c r="VQL1" s="228"/>
      <c r="VQM1" s="228"/>
      <c r="VQN1" s="228"/>
      <c r="VQO1" s="228"/>
      <c r="VQP1" s="228"/>
      <c r="VQQ1" s="228"/>
      <c r="VQR1" s="228"/>
      <c r="VQS1" s="228"/>
      <c r="VQT1" s="228"/>
      <c r="VQU1" s="228"/>
      <c r="VQV1" s="228"/>
      <c r="VQW1" s="228"/>
      <c r="VQX1" s="228"/>
      <c r="VQY1" s="228"/>
      <c r="VQZ1" s="228"/>
      <c r="VRA1" s="228"/>
      <c r="VRB1" s="228"/>
      <c r="VRC1" s="228"/>
      <c r="VRD1" s="228"/>
      <c r="VRE1" s="228"/>
      <c r="VRF1" s="228"/>
      <c r="VRG1" s="228"/>
      <c r="VRH1" s="228"/>
      <c r="VRI1" s="228"/>
      <c r="VRJ1" s="228"/>
      <c r="VRK1" s="228"/>
      <c r="VRL1" s="228"/>
      <c r="VRM1" s="228"/>
      <c r="VRN1" s="228"/>
      <c r="VRO1" s="228"/>
      <c r="VRP1" s="228"/>
      <c r="VRQ1" s="228"/>
      <c r="VRR1" s="228"/>
      <c r="VRS1" s="228"/>
      <c r="VRT1" s="228"/>
      <c r="VRU1" s="228"/>
      <c r="VRV1" s="228"/>
      <c r="VRW1" s="228"/>
      <c r="VRX1" s="228"/>
      <c r="VRY1" s="228"/>
      <c r="VRZ1" s="228"/>
      <c r="VSA1" s="228"/>
      <c r="VSB1" s="228"/>
      <c r="VSC1" s="228"/>
      <c r="VSD1" s="228"/>
      <c r="VSE1" s="228"/>
      <c r="VSF1" s="228"/>
      <c r="VSG1" s="228"/>
      <c r="VSH1" s="228"/>
      <c r="VSI1" s="228"/>
      <c r="VSJ1" s="228"/>
      <c r="VSK1" s="228"/>
      <c r="VSL1" s="228"/>
      <c r="VSM1" s="228"/>
      <c r="VSN1" s="228"/>
      <c r="VSO1" s="228"/>
      <c r="VSP1" s="228"/>
      <c r="VSQ1" s="228"/>
      <c r="VSR1" s="228"/>
      <c r="VSS1" s="228"/>
      <c r="VST1" s="228"/>
      <c r="VSU1" s="228"/>
      <c r="VSV1" s="228"/>
      <c r="VSW1" s="228"/>
      <c r="VSX1" s="228"/>
      <c r="VSY1" s="228"/>
      <c r="VSZ1" s="228"/>
      <c r="VTA1" s="228"/>
      <c r="VTB1" s="228"/>
      <c r="VTC1" s="228"/>
      <c r="VTD1" s="228"/>
      <c r="VTE1" s="228"/>
      <c r="VTF1" s="228"/>
      <c r="VTG1" s="228"/>
      <c r="VTH1" s="228"/>
      <c r="VTI1" s="228"/>
      <c r="VTJ1" s="228"/>
      <c r="VTK1" s="228"/>
      <c r="VTL1" s="228"/>
      <c r="VTM1" s="228"/>
      <c r="VTN1" s="228"/>
      <c r="VTO1" s="228"/>
      <c r="VTP1" s="228"/>
      <c r="VTQ1" s="228"/>
      <c r="VTR1" s="228"/>
      <c r="VTS1" s="228"/>
      <c r="VTT1" s="228"/>
      <c r="VTU1" s="228"/>
      <c r="VTV1" s="228"/>
      <c r="VTW1" s="228"/>
      <c r="VTX1" s="228"/>
      <c r="VTY1" s="228"/>
      <c r="VTZ1" s="228"/>
      <c r="VUA1" s="228"/>
      <c r="VUB1" s="228"/>
      <c r="VUC1" s="228"/>
      <c r="VUD1" s="228"/>
      <c r="VUE1" s="228"/>
      <c r="VUF1" s="228"/>
      <c r="VUG1" s="228"/>
      <c r="VUH1" s="228"/>
      <c r="VUI1" s="228"/>
      <c r="VUJ1" s="228"/>
      <c r="VUK1" s="228"/>
      <c r="VUL1" s="228"/>
      <c r="VUM1" s="228"/>
      <c r="VUN1" s="228"/>
      <c r="VUO1" s="228"/>
      <c r="VUP1" s="228"/>
      <c r="VUQ1" s="228"/>
      <c r="VUR1" s="228"/>
      <c r="VUS1" s="228"/>
      <c r="VUT1" s="228"/>
      <c r="VUU1" s="228"/>
      <c r="VUV1" s="228"/>
      <c r="VUW1" s="228"/>
      <c r="VUX1" s="228"/>
      <c r="VUY1" s="228"/>
      <c r="VUZ1" s="228"/>
      <c r="VVA1" s="228"/>
      <c r="VVB1" s="228"/>
      <c r="VVC1" s="228"/>
      <c r="VVD1" s="228"/>
      <c r="VVE1" s="228"/>
      <c r="VVF1" s="228"/>
      <c r="VVG1" s="228"/>
      <c r="VVH1" s="228"/>
      <c r="VVI1" s="228"/>
      <c r="VVJ1" s="228"/>
      <c r="VVK1" s="228"/>
      <c r="VVL1" s="228"/>
      <c r="VVM1" s="228"/>
      <c r="VVN1" s="228"/>
      <c r="VVO1" s="228"/>
      <c r="VVP1" s="228"/>
      <c r="VVQ1" s="228"/>
      <c r="VVR1" s="228"/>
      <c r="VVS1" s="228"/>
      <c r="VVT1" s="228"/>
      <c r="VVU1" s="228"/>
      <c r="VVV1" s="228"/>
      <c r="VVW1" s="228"/>
      <c r="VVX1" s="228"/>
      <c r="VVY1" s="228"/>
      <c r="VVZ1" s="228"/>
      <c r="VWA1" s="228"/>
      <c r="VWB1" s="228"/>
      <c r="VWC1" s="228"/>
      <c r="VWD1" s="228"/>
      <c r="VWE1" s="228"/>
      <c r="VWF1" s="228"/>
      <c r="VWG1" s="228"/>
      <c r="VWH1" s="228"/>
      <c r="VWI1" s="228"/>
      <c r="VWJ1" s="228"/>
      <c r="VWK1" s="228"/>
      <c r="VWL1" s="228"/>
      <c r="VWM1" s="228"/>
      <c r="VWN1" s="228"/>
      <c r="VWO1" s="228"/>
      <c r="VWP1" s="228"/>
      <c r="VWQ1" s="228"/>
      <c r="VWR1" s="228"/>
      <c r="VWS1" s="228"/>
      <c r="VWT1" s="228"/>
      <c r="VWU1" s="228"/>
      <c r="VWV1" s="228"/>
      <c r="VWW1" s="228"/>
      <c r="VWX1" s="228"/>
      <c r="VWY1" s="228"/>
      <c r="VWZ1" s="228"/>
      <c r="VXA1" s="228"/>
      <c r="VXB1" s="228"/>
      <c r="VXC1" s="228"/>
      <c r="VXD1" s="228"/>
      <c r="VXE1" s="228"/>
      <c r="VXF1" s="228"/>
      <c r="VXG1" s="228"/>
      <c r="VXH1" s="228"/>
      <c r="VXI1" s="228"/>
      <c r="VXJ1" s="228"/>
      <c r="VXK1" s="228"/>
      <c r="VXL1" s="228"/>
      <c r="VXM1" s="228"/>
      <c r="VXN1" s="228"/>
      <c r="VXO1" s="228"/>
      <c r="VXP1" s="228"/>
      <c r="VXQ1" s="228"/>
      <c r="VXR1" s="228"/>
      <c r="VXS1" s="228"/>
      <c r="VXT1" s="228"/>
      <c r="VXU1" s="228"/>
      <c r="VXV1" s="228"/>
      <c r="VXW1" s="228"/>
      <c r="VXX1" s="228"/>
      <c r="VXY1" s="228"/>
      <c r="VXZ1" s="228"/>
      <c r="VYA1" s="228"/>
      <c r="VYB1" s="228"/>
      <c r="VYC1" s="228"/>
      <c r="VYD1" s="228"/>
      <c r="VYE1" s="228"/>
      <c r="VYF1" s="228"/>
      <c r="VYG1" s="228"/>
      <c r="VYH1" s="228"/>
      <c r="VYI1" s="228"/>
      <c r="VYJ1" s="228"/>
      <c r="VYK1" s="228"/>
      <c r="VYL1" s="228"/>
      <c r="VYM1" s="228"/>
      <c r="VYN1" s="228"/>
      <c r="VYO1" s="228"/>
      <c r="VYP1" s="228"/>
      <c r="VYQ1" s="228"/>
      <c r="VYR1" s="228"/>
      <c r="VYS1" s="228"/>
      <c r="VYT1" s="228"/>
      <c r="VYU1" s="228"/>
      <c r="VYV1" s="228"/>
      <c r="VYW1" s="228"/>
      <c r="VYX1" s="228"/>
      <c r="VYY1" s="228"/>
      <c r="VYZ1" s="228"/>
      <c r="VZA1" s="228"/>
      <c r="VZB1" s="228"/>
      <c r="VZC1" s="228"/>
      <c r="VZD1" s="228"/>
      <c r="VZE1" s="228"/>
      <c r="VZF1" s="228"/>
      <c r="VZG1" s="228"/>
      <c r="VZH1" s="228"/>
      <c r="VZI1" s="228"/>
      <c r="VZJ1" s="228"/>
      <c r="VZK1" s="228"/>
      <c r="VZL1" s="228"/>
      <c r="VZM1" s="228"/>
      <c r="VZN1" s="228"/>
      <c r="VZO1" s="228"/>
      <c r="VZP1" s="228"/>
      <c r="VZQ1" s="228"/>
      <c r="VZR1" s="228"/>
      <c r="VZS1" s="228"/>
      <c r="VZT1" s="228"/>
      <c r="VZU1" s="228"/>
      <c r="VZV1" s="228"/>
      <c r="VZW1" s="228"/>
      <c r="VZX1" s="228"/>
      <c r="VZY1" s="228"/>
      <c r="VZZ1" s="228"/>
      <c r="WAA1" s="228"/>
      <c r="WAB1" s="228"/>
      <c r="WAC1" s="228"/>
      <c r="WAD1" s="228"/>
      <c r="WAE1" s="228"/>
      <c r="WAF1" s="228"/>
      <c r="WAG1" s="228"/>
      <c r="WAH1" s="228"/>
      <c r="WAI1" s="228"/>
      <c r="WAJ1" s="228"/>
      <c r="WAK1" s="228"/>
      <c r="WAL1" s="228"/>
      <c r="WAM1" s="228"/>
      <c r="WAN1" s="228"/>
      <c r="WAO1" s="228"/>
      <c r="WAP1" s="228"/>
      <c r="WAQ1" s="228"/>
      <c r="WAR1" s="228"/>
      <c r="WAS1" s="228"/>
      <c r="WAT1" s="228"/>
      <c r="WAU1" s="228"/>
      <c r="WAV1" s="228"/>
      <c r="WAW1" s="228"/>
      <c r="WAX1" s="228"/>
      <c r="WAY1" s="228"/>
      <c r="WAZ1" s="228"/>
      <c r="WBA1" s="228"/>
      <c r="WBB1" s="228"/>
      <c r="WBC1" s="228"/>
      <c r="WBD1" s="228"/>
      <c r="WBE1" s="228"/>
      <c r="WBF1" s="228"/>
      <c r="WBG1" s="228"/>
      <c r="WBH1" s="228"/>
      <c r="WBI1" s="228"/>
      <c r="WBJ1" s="228"/>
      <c r="WBK1" s="228"/>
      <c r="WBL1" s="228"/>
      <c r="WBM1" s="228"/>
      <c r="WBN1" s="228"/>
      <c r="WBO1" s="228"/>
      <c r="WBP1" s="228"/>
      <c r="WBQ1" s="228"/>
      <c r="WBR1" s="228"/>
      <c r="WBS1" s="228"/>
      <c r="WBT1" s="228"/>
      <c r="WBU1" s="228"/>
      <c r="WBV1" s="228"/>
      <c r="WBW1" s="228"/>
      <c r="WBX1" s="228"/>
      <c r="WBY1" s="228"/>
      <c r="WBZ1" s="228"/>
      <c r="WCA1" s="228"/>
      <c r="WCB1" s="228"/>
      <c r="WCC1" s="228"/>
      <c r="WCD1" s="228"/>
      <c r="WCE1" s="228"/>
      <c r="WCF1" s="228"/>
      <c r="WCG1" s="228"/>
      <c r="WCH1" s="228"/>
      <c r="WCI1" s="228"/>
      <c r="WCJ1" s="228"/>
      <c r="WCK1" s="228"/>
      <c r="WCL1" s="228"/>
      <c r="WCM1" s="228"/>
      <c r="WCN1" s="228"/>
      <c r="WCO1" s="228"/>
      <c r="WCP1" s="228"/>
      <c r="WCQ1" s="228"/>
      <c r="WCR1" s="228"/>
      <c r="WCS1" s="228"/>
      <c r="WCT1" s="228"/>
      <c r="WCU1" s="228"/>
      <c r="WCV1" s="228"/>
      <c r="WCW1" s="228"/>
      <c r="WCX1" s="228"/>
      <c r="WCY1" s="228"/>
      <c r="WCZ1" s="228"/>
      <c r="WDA1" s="228"/>
      <c r="WDB1" s="228"/>
      <c r="WDC1" s="228"/>
      <c r="WDD1" s="228"/>
      <c r="WDE1" s="228"/>
      <c r="WDF1" s="228"/>
      <c r="WDG1" s="228"/>
      <c r="WDH1" s="228"/>
      <c r="WDI1" s="228"/>
      <c r="WDJ1" s="228"/>
      <c r="WDK1" s="228"/>
      <c r="WDL1" s="228"/>
      <c r="WDM1" s="228"/>
      <c r="WDN1" s="228"/>
      <c r="WDO1" s="228"/>
      <c r="WDP1" s="228"/>
      <c r="WDQ1" s="228"/>
      <c r="WDR1" s="228"/>
      <c r="WDS1" s="228"/>
      <c r="WDT1" s="228"/>
      <c r="WDU1" s="228"/>
      <c r="WDV1" s="228"/>
      <c r="WDW1" s="228"/>
      <c r="WDX1" s="228"/>
      <c r="WDY1" s="228"/>
      <c r="WDZ1" s="228"/>
      <c r="WEA1" s="228"/>
      <c r="WEB1" s="228"/>
      <c r="WEC1" s="228"/>
      <c r="WED1" s="228"/>
      <c r="WEE1" s="228"/>
      <c r="WEF1" s="228"/>
      <c r="WEG1" s="228"/>
      <c r="WEH1" s="228"/>
      <c r="WEI1" s="228"/>
      <c r="WEJ1" s="228"/>
      <c r="WEK1" s="228"/>
      <c r="WEL1" s="228"/>
      <c r="WEM1" s="228"/>
      <c r="WEN1" s="228"/>
      <c r="WEO1" s="228"/>
      <c r="WEP1" s="228"/>
      <c r="WEQ1" s="228"/>
      <c r="WER1" s="228"/>
      <c r="WES1" s="228"/>
      <c r="WET1" s="228"/>
      <c r="WEU1" s="228"/>
      <c r="WEV1" s="228"/>
      <c r="WEW1" s="228"/>
      <c r="WEX1" s="228"/>
      <c r="WEY1" s="228"/>
      <c r="WEZ1" s="228"/>
      <c r="WFA1" s="228"/>
      <c r="WFB1" s="228"/>
      <c r="WFC1" s="228"/>
      <c r="WFD1" s="228"/>
      <c r="WFE1" s="228"/>
      <c r="WFF1" s="228"/>
      <c r="WFG1" s="228"/>
      <c r="WFH1" s="228"/>
      <c r="WFI1" s="228"/>
      <c r="WFJ1" s="228"/>
      <c r="WFK1" s="228"/>
      <c r="WFL1" s="228"/>
      <c r="WFM1" s="228"/>
      <c r="WFN1" s="228"/>
      <c r="WFO1" s="228"/>
      <c r="WFP1" s="228"/>
      <c r="WFQ1" s="228"/>
      <c r="WFR1" s="228"/>
      <c r="WFS1" s="228"/>
      <c r="WFT1" s="228"/>
      <c r="WFU1" s="228"/>
      <c r="WFV1" s="228"/>
      <c r="WFW1" s="228"/>
      <c r="WFX1" s="228"/>
      <c r="WFY1" s="228"/>
      <c r="WFZ1" s="228"/>
      <c r="WGA1" s="228"/>
      <c r="WGB1" s="228"/>
      <c r="WGC1" s="228"/>
      <c r="WGD1" s="228"/>
      <c r="WGE1" s="228"/>
      <c r="WGF1" s="228"/>
      <c r="WGG1" s="228"/>
      <c r="WGH1" s="228"/>
      <c r="WGI1" s="228"/>
      <c r="WGJ1" s="228"/>
      <c r="WGK1" s="228"/>
      <c r="WGL1" s="228"/>
      <c r="WGM1" s="228"/>
      <c r="WGN1" s="228"/>
      <c r="WGO1" s="228"/>
      <c r="WGP1" s="228"/>
      <c r="WGQ1" s="228"/>
      <c r="WGR1" s="228"/>
      <c r="WGS1" s="228"/>
      <c r="WGT1" s="228"/>
      <c r="WGU1" s="228"/>
      <c r="WGV1" s="228"/>
      <c r="WGW1" s="228"/>
      <c r="WGX1" s="228"/>
      <c r="WGY1" s="228"/>
      <c r="WGZ1" s="228"/>
      <c r="WHA1" s="228"/>
      <c r="WHB1" s="228"/>
      <c r="WHC1" s="228"/>
      <c r="WHD1" s="228"/>
      <c r="WHE1" s="228"/>
      <c r="WHF1" s="228"/>
      <c r="WHG1" s="228"/>
      <c r="WHH1" s="228"/>
      <c r="WHI1" s="228"/>
      <c r="WHJ1" s="228"/>
      <c r="WHK1" s="228"/>
      <c r="WHL1" s="228"/>
      <c r="WHM1" s="228"/>
      <c r="WHN1" s="228"/>
      <c r="WHO1" s="228"/>
      <c r="WHP1" s="228"/>
      <c r="WHQ1" s="228"/>
      <c r="WHR1" s="228"/>
      <c r="WHS1" s="228"/>
      <c r="WHT1" s="228"/>
      <c r="WHU1" s="228"/>
      <c r="WHV1" s="228"/>
      <c r="WHW1" s="228"/>
      <c r="WHX1" s="228"/>
      <c r="WHY1" s="228"/>
      <c r="WHZ1" s="228"/>
      <c r="WIA1" s="228"/>
      <c r="WIB1" s="228"/>
      <c r="WIC1" s="228"/>
      <c r="WID1" s="228"/>
      <c r="WIE1" s="228"/>
      <c r="WIF1" s="228"/>
      <c r="WIG1" s="228"/>
      <c r="WIH1" s="228"/>
      <c r="WII1" s="228"/>
      <c r="WIJ1" s="228"/>
      <c r="WIK1" s="228"/>
      <c r="WIL1" s="228"/>
      <c r="WIM1" s="228"/>
      <c r="WIN1" s="228"/>
      <c r="WIO1" s="228"/>
      <c r="WIP1" s="228"/>
      <c r="WIQ1" s="228"/>
      <c r="WIR1" s="228"/>
      <c r="WIS1" s="228"/>
      <c r="WIT1" s="228"/>
      <c r="WIU1" s="228"/>
      <c r="WIV1" s="228"/>
      <c r="WIW1" s="228"/>
      <c r="WIX1" s="228"/>
      <c r="WIY1" s="228"/>
      <c r="WIZ1" s="228"/>
      <c r="WJA1" s="228"/>
      <c r="WJB1" s="228"/>
      <c r="WJC1" s="228"/>
      <c r="WJD1" s="228"/>
      <c r="WJE1" s="228"/>
      <c r="WJF1" s="228"/>
      <c r="WJG1" s="228"/>
      <c r="WJH1" s="228"/>
      <c r="WJI1" s="228"/>
      <c r="WJJ1" s="228"/>
      <c r="WJK1" s="228"/>
      <c r="WJL1" s="228"/>
      <c r="WJM1" s="228"/>
      <c r="WJN1" s="228"/>
      <c r="WJO1" s="228"/>
      <c r="WJP1" s="228"/>
      <c r="WJQ1" s="228"/>
      <c r="WJR1" s="228"/>
      <c r="WJS1" s="228"/>
      <c r="WJT1" s="228"/>
      <c r="WJU1" s="228"/>
      <c r="WJV1" s="228"/>
      <c r="WJW1" s="228"/>
      <c r="WJX1" s="228"/>
      <c r="WJY1" s="228"/>
      <c r="WJZ1" s="228"/>
      <c r="WKA1" s="228"/>
      <c r="WKB1" s="228"/>
      <c r="WKC1" s="228"/>
      <c r="WKD1" s="228"/>
      <c r="WKE1" s="228"/>
      <c r="WKF1" s="228"/>
      <c r="WKG1" s="228"/>
      <c r="WKH1" s="228"/>
      <c r="WKI1" s="228"/>
      <c r="WKJ1" s="228"/>
      <c r="WKK1" s="228"/>
      <c r="WKL1" s="228"/>
      <c r="WKM1" s="228"/>
      <c r="WKN1" s="228"/>
      <c r="WKO1" s="228"/>
      <c r="WKP1" s="228"/>
      <c r="WKQ1" s="228"/>
      <c r="WKR1" s="228"/>
      <c r="WKS1" s="228"/>
      <c r="WKT1" s="228"/>
      <c r="WKU1" s="228"/>
      <c r="WKV1" s="228"/>
      <c r="WKW1" s="228"/>
      <c r="WKX1" s="228"/>
      <c r="WKY1" s="228"/>
      <c r="WKZ1" s="228"/>
      <c r="WLA1" s="228"/>
      <c r="WLB1" s="228"/>
      <c r="WLC1" s="228"/>
      <c r="WLD1" s="228"/>
      <c r="WLE1" s="228"/>
      <c r="WLF1" s="228"/>
      <c r="WLG1" s="228"/>
      <c r="WLH1" s="228"/>
      <c r="WLI1" s="228"/>
      <c r="WLJ1" s="228"/>
      <c r="WLK1" s="228"/>
      <c r="WLL1" s="228"/>
      <c r="WLM1" s="228"/>
      <c r="WLN1" s="228"/>
      <c r="WLO1" s="228"/>
      <c r="WLP1" s="228"/>
      <c r="WLQ1" s="228"/>
      <c r="WLR1" s="228"/>
      <c r="WLS1" s="228"/>
      <c r="WLT1" s="228"/>
      <c r="WLU1" s="228"/>
      <c r="WLV1" s="228"/>
      <c r="WLW1" s="228"/>
      <c r="WLX1" s="228"/>
      <c r="WLY1" s="228"/>
      <c r="WLZ1" s="228"/>
      <c r="WMA1" s="228"/>
      <c r="WMB1" s="228"/>
      <c r="WMC1" s="228"/>
      <c r="WMD1" s="228"/>
      <c r="WME1" s="228"/>
      <c r="WMF1" s="228"/>
      <c r="WMG1" s="228"/>
      <c r="WMH1" s="228"/>
      <c r="WMI1" s="228"/>
      <c r="WMJ1" s="228"/>
      <c r="WMK1" s="228"/>
      <c r="WML1" s="228"/>
      <c r="WMM1" s="228"/>
      <c r="WMN1" s="228"/>
      <c r="WMO1" s="228"/>
      <c r="WMP1" s="228"/>
      <c r="WMQ1" s="228"/>
      <c r="WMR1" s="228"/>
      <c r="WMS1" s="228"/>
      <c r="WMT1" s="228"/>
      <c r="WMU1" s="228"/>
      <c r="WMV1" s="228"/>
      <c r="WMW1" s="228"/>
      <c r="WMX1" s="228"/>
      <c r="WMY1" s="228"/>
      <c r="WMZ1" s="228"/>
      <c r="WNA1" s="228"/>
      <c r="WNB1" s="228"/>
      <c r="WNC1" s="228"/>
      <c r="WND1" s="228"/>
      <c r="WNE1" s="228"/>
      <c r="WNF1" s="228"/>
      <c r="WNG1" s="228"/>
      <c r="WNH1" s="228"/>
      <c r="WNI1" s="228"/>
      <c r="WNJ1" s="228"/>
      <c r="WNK1" s="228"/>
      <c r="WNL1" s="228"/>
      <c r="WNM1" s="228"/>
      <c r="WNN1" s="228"/>
      <c r="WNO1" s="228"/>
      <c r="WNP1" s="228"/>
      <c r="WNQ1" s="228"/>
      <c r="WNR1" s="228"/>
      <c r="WNS1" s="228"/>
      <c r="WNT1" s="228"/>
      <c r="WNU1" s="228"/>
      <c r="WNV1" s="228"/>
      <c r="WNW1" s="228"/>
      <c r="WNX1" s="228"/>
      <c r="WNY1" s="228"/>
      <c r="WNZ1" s="228"/>
      <c r="WOA1" s="228"/>
      <c r="WOB1" s="228"/>
      <c r="WOC1" s="228"/>
      <c r="WOD1" s="228"/>
      <c r="WOE1" s="228"/>
      <c r="WOF1" s="228"/>
      <c r="WOG1" s="228"/>
      <c r="WOH1" s="228"/>
      <c r="WOI1" s="228"/>
      <c r="WOJ1" s="228"/>
      <c r="WOK1" s="228"/>
      <c r="WOL1" s="228"/>
      <c r="WOM1" s="228"/>
      <c r="WON1" s="228"/>
      <c r="WOO1" s="228"/>
      <c r="WOP1" s="228"/>
      <c r="WOQ1" s="228"/>
      <c r="WOR1" s="228"/>
      <c r="WOS1" s="228"/>
      <c r="WOT1" s="228"/>
      <c r="WOU1" s="228"/>
      <c r="WOV1" s="228"/>
      <c r="WOW1" s="228"/>
      <c r="WOX1" s="228"/>
      <c r="WOY1" s="228"/>
      <c r="WOZ1" s="228"/>
      <c r="WPA1" s="228"/>
      <c r="WPB1" s="228"/>
      <c r="WPC1" s="228"/>
      <c r="WPD1" s="228"/>
      <c r="WPE1" s="228"/>
      <c r="WPF1" s="228"/>
      <c r="WPG1" s="228"/>
      <c r="WPH1" s="228"/>
      <c r="WPI1" s="228"/>
      <c r="WPJ1" s="228"/>
      <c r="WPK1" s="228"/>
      <c r="WPL1" s="228"/>
      <c r="WPM1" s="228"/>
      <c r="WPN1" s="228"/>
      <c r="WPO1" s="228"/>
      <c r="WPP1" s="228"/>
      <c r="WPQ1" s="228"/>
      <c r="WPR1" s="228"/>
      <c r="WPS1" s="228"/>
      <c r="WPT1" s="228"/>
      <c r="WPU1" s="228"/>
      <c r="WPV1" s="228"/>
      <c r="WPW1" s="228"/>
      <c r="WPX1" s="228"/>
      <c r="WPY1" s="228"/>
      <c r="WPZ1" s="228"/>
      <c r="WQA1" s="228"/>
      <c r="WQB1" s="228"/>
      <c r="WQC1" s="228"/>
      <c r="WQD1" s="228"/>
      <c r="WQE1" s="228"/>
      <c r="WQF1" s="228"/>
      <c r="WQG1" s="228"/>
      <c r="WQH1" s="228"/>
      <c r="WQI1" s="228"/>
      <c r="WQJ1" s="228"/>
      <c r="WQK1" s="228"/>
      <c r="WQL1" s="228"/>
      <c r="WQM1" s="228"/>
      <c r="WQN1" s="228"/>
      <c r="WQO1" s="228"/>
      <c r="WQP1" s="228"/>
      <c r="WQQ1" s="228"/>
      <c r="WQR1" s="228"/>
      <c r="WQS1" s="228"/>
      <c r="WQT1" s="228"/>
      <c r="WQU1" s="228"/>
      <c r="WQV1" s="228"/>
      <c r="WQW1" s="228"/>
      <c r="WQX1" s="228"/>
      <c r="WQY1" s="228"/>
      <c r="WQZ1" s="228"/>
      <c r="WRA1" s="228"/>
      <c r="WRB1" s="228"/>
      <c r="WRC1" s="228"/>
      <c r="WRD1" s="228"/>
      <c r="WRE1" s="228"/>
      <c r="WRF1" s="228"/>
      <c r="WRG1" s="228"/>
      <c r="WRH1" s="228"/>
      <c r="WRI1" s="228"/>
      <c r="WRJ1" s="228"/>
      <c r="WRK1" s="228"/>
      <c r="WRL1" s="228"/>
      <c r="WRM1" s="228"/>
      <c r="WRN1" s="228"/>
      <c r="WRO1" s="228"/>
      <c r="WRP1" s="228"/>
      <c r="WRQ1" s="228"/>
      <c r="WRR1" s="228"/>
      <c r="WRS1" s="228"/>
      <c r="WRT1" s="228"/>
      <c r="WRU1" s="228"/>
      <c r="WRV1" s="228"/>
      <c r="WRW1" s="228"/>
      <c r="WRX1" s="228"/>
      <c r="WRY1" s="228"/>
      <c r="WRZ1" s="228"/>
      <c r="WSA1" s="228"/>
      <c r="WSB1" s="228"/>
      <c r="WSC1" s="228"/>
      <c r="WSD1" s="228"/>
      <c r="WSE1" s="228"/>
      <c r="WSF1" s="228"/>
      <c r="WSG1" s="228"/>
      <c r="WSH1" s="228"/>
      <c r="WSI1" s="228"/>
      <c r="WSJ1" s="228"/>
      <c r="WSK1" s="228"/>
      <c r="WSL1" s="228"/>
      <c r="WSM1" s="228"/>
      <c r="WSN1" s="228"/>
      <c r="WSO1" s="228"/>
      <c r="WSP1" s="228"/>
      <c r="WSQ1" s="228"/>
      <c r="WSR1" s="228"/>
      <c r="WSS1" s="228"/>
      <c r="WST1" s="228"/>
      <c r="WSU1" s="228"/>
      <c r="WSV1" s="228"/>
      <c r="WSW1" s="228"/>
      <c r="WSX1" s="228"/>
      <c r="WSY1" s="228"/>
      <c r="WSZ1" s="228"/>
      <c r="WTA1" s="228"/>
      <c r="WTB1" s="228"/>
      <c r="WTC1" s="228"/>
      <c r="WTD1" s="228"/>
      <c r="WTE1" s="228"/>
      <c r="WTF1" s="228"/>
      <c r="WTG1" s="228"/>
      <c r="WTH1" s="228"/>
      <c r="WTI1" s="228"/>
      <c r="WTJ1" s="228"/>
      <c r="WTK1" s="228"/>
      <c r="WTL1" s="228"/>
      <c r="WTM1" s="228"/>
      <c r="WTN1" s="228"/>
      <c r="WTO1" s="228"/>
      <c r="WTP1" s="228"/>
      <c r="WTQ1" s="228"/>
      <c r="WTR1" s="228"/>
      <c r="WTS1" s="228"/>
      <c r="WTT1" s="228"/>
      <c r="WTU1" s="228"/>
      <c r="WTV1" s="228"/>
      <c r="WTW1" s="228"/>
      <c r="WTX1" s="228"/>
      <c r="WTY1" s="228"/>
      <c r="WTZ1" s="228"/>
      <c r="WUA1" s="228"/>
      <c r="WUB1" s="228"/>
      <c r="WUC1" s="228"/>
      <c r="WUD1" s="228"/>
      <c r="WUE1" s="228"/>
      <c r="WUF1" s="228"/>
      <c r="WUG1" s="228"/>
      <c r="WUH1" s="228"/>
      <c r="WUI1" s="228"/>
      <c r="WUJ1" s="228"/>
      <c r="WUK1" s="228"/>
      <c r="WUL1" s="228"/>
      <c r="WUM1" s="228"/>
      <c r="WUN1" s="228"/>
      <c r="WUO1" s="228"/>
      <c r="WUP1" s="228"/>
      <c r="WUQ1" s="228"/>
      <c r="WUR1" s="228"/>
      <c r="WUS1" s="228"/>
      <c r="WUT1" s="228"/>
      <c r="WUU1" s="228"/>
      <c r="WUV1" s="228"/>
      <c r="WUW1" s="228"/>
      <c r="WUX1" s="228"/>
      <c r="WUY1" s="228"/>
      <c r="WUZ1" s="228"/>
      <c r="WVA1" s="228"/>
      <c r="WVB1" s="228"/>
      <c r="WVC1" s="228"/>
      <c r="WVD1" s="228"/>
      <c r="WVE1" s="228"/>
      <c r="WVF1" s="228"/>
      <c r="WVG1" s="228"/>
      <c r="WVH1" s="228"/>
      <c r="WVI1" s="228"/>
      <c r="WVJ1" s="228"/>
      <c r="WVK1" s="228"/>
      <c r="WVL1" s="228"/>
      <c r="WVM1" s="228"/>
      <c r="WVN1" s="228"/>
      <c r="WVO1" s="228"/>
      <c r="WVP1" s="228"/>
      <c r="WVQ1" s="228"/>
      <c r="WVR1" s="228"/>
      <c r="WVS1" s="228"/>
      <c r="WVT1" s="228"/>
      <c r="WVU1" s="228"/>
      <c r="WVV1" s="228"/>
      <c r="WVW1" s="228"/>
      <c r="WVX1" s="228"/>
      <c r="WVY1" s="228"/>
      <c r="WVZ1" s="228"/>
      <c r="WWA1" s="228"/>
      <c r="WWB1" s="228"/>
      <c r="WWC1" s="228"/>
      <c r="WWD1" s="228"/>
      <c r="WWE1" s="228"/>
      <c r="WWF1" s="228"/>
      <c r="WWG1" s="228"/>
      <c r="WWH1" s="228"/>
      <c r="WWI1" s="228"/>
      <c r="WWJ1" s="228"/>
      <c r="WWK1" s="228"/>
      <c r="WWL1" s="228"/>
      <c r="WWM1" s="228"/>
      <c r="WWN1" s="228"/>
      <c r="WWO1" s="228"/>
      <c r="WWP1" s="228"/>
      <c r="WWQ1" s="228"/>
      <c r="WWR1" s="228"/>
      <c r="WWS1" s="228"/>
      <c r="WWT1" s="228"/>
      <c r="WWU1" s="228"/>
      <c r="WWV1" s="228"/>
      <c r="WWW1" s="228"/>
      <c r="WWX1" s="228"/>
      <c r="WWY1" s="228"/>
      <c r="WWZ1" s="228"/>
      <c r="WXA1" s="228"/>
      <c r="WXB1" s="228"/>
      <c r="WXC1" s="228"/>
      <c r="WXD1" s="228"/>
      <c r="WXE1" s="228"/>
      <c r="WXF1" s="228"/>
      <c r="WXG1" s="228"/>
      <c r="WXH1" s="228"/>
      <c r="WXI1" s="228"/>
      <c r="WXJ1" s="228"/>
      <c r="WXK1" s="228"/>
      <c r="WXL1" s="228"/>
      <c r="WXM1" s="228"/>
      <c r="WXN1" s="228"/>
      <c r="WXO1" s="228"/>
      <c r="WXP1" s="228"/>
      <c r="WXQ1" s="228"/>
      <c r="WXR1" s="228"/>
      <c r="WXS1" s="228"/>
      <c r="WXT1" s="228"/>
      <c r="WXU1" s="228"/>
      <c r="WXV1" s="228"/>
      <c r="WXW1" s="228"/>
      <c r="WXX1" s="228"/>
      <c r="WXY1" s="228"/>
      <c r="WXZ1" s="228"/>
      <c r="WYA1" s="228"/>
      <c r="WYB1" s="228"/>
      <c r="WYC1" s="228"/>
      <c r="WYD1" s="228"/>
      <c r="WYE1" s="228"/>
      <c r="WYF1" s="228"/>
      <c r="WYG1" s="228"/>
      <c r="WYH1" s="228"/>
      <c r="WYI1" s="228"/>
      <c r="WYJ1" s="228"/>
      <c r="WYK1" s="228"/>
      <c r="WYL1" s="228"/>
      <c r="WYM1" s="228"/>
      <c r="WYN1" s="228"/>
      <c r="WYO1" s="228"/>
      <c r="WYP1" s="228"/>
      <c r="WYQ1" s="228"/>
      <c r="WYR1" s="228"/>
      <c r="WYS1" s="228"/>
      <c r="WYT1" s="228"/>
      <c r="WYU1" s="228"/>
      <c r="WYV1" s="228"/>
      <c r="WYW1" s="228"/>
      <c r="WYX1" s="228"/>
      <c r="WYY1" s="228"/>
      <c r="WYZ1" s="228"/>
      <c r="WZA1" s="228"/>
      <c r="WZB1" s="228"/>
      <c r="WZC1" s="228"/>
      <c r="WZD1" s="228"/>
      <c r="WZE1" s="228"/>
      <c r="WZF1" s="228"/>
      <c r="WZG1" s="228"/>
      <c r="WZH1" s="228"/>
      <c r="WZI1" s="228"/>
      <c r="WZJ1" s="228"/>
      <c r="WZK1" s="228"/>
      <c r="WZL1" s="228"/>
      <c r="WZM1" s="228"/>
      <c r="WZN1" s="228"/>
      <c r="WZO1" s="228"/>
      <c r="WZP1" s="228"/>
      <c r="WZQ1" s="228"/>
      <c r="WZR1" s="228"/>
      <c r="WZS1" s="228"/>
      <c r="WZT1" s="228"/>
      <c r="WZU1" s="228"/>
      <c r="WZV1" s="228"/>
      <c r="WZW1" s="228"/>
      <c r="WZX1" s="228"/>
      <c r="WZY1" s="228"/>
      <c r="WZZ1" s="228"/>
    </row>
    <row r="2" s="218" customFormat="1" ht="22.2" spans="1:45">
      <c r="A2" s="229" t="s">
        <v>199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</row>
    <row r="3" ht="24" spans="1:16250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63"/>
      <c r="AR3" s="63"/>
      <c r="AS3" s="92" t="s">
        <v>200</v>
      </c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</row>
    <row r="4" s="219" customFormat="1" ht="14.4" hidden="1" outlineLevel="1" spans="1:45">
      <c r="A4" s="230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>
        <f>L7/'[1]2021年'!$D$3</f>
        <v>0.318536467060071</v>
      </c>
      <c r="M4" s="232">
        <f>M7/'[1]2021年'!$E$3</f>
        <v>0.493185302447413</v>
      </c>
      <c r="N4" s="232">
        <f>N7/'[1]2021年'!$F$3</f>
        <v>0.244531478139287</v>
      </c>
      <c r="O4" s="241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31"/>
      <c r="AG4" s="241" t="s">
        <v>276</v>
      </c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</row>
    <row r="5" s="220" customFormat="1" ht="21.6" customHeight="1" collapsed="1" spans="1:45">
      <c r="A5" s="233" t="s">
        <v>201</v>
      </c>
      <c r="B5" s="234"/>
      <c r="C5" s="235" t="s">
        <v>277</v>
      </c>
      <c r="D5" s="235"/>
      <c r="E5" s="235"/>
      <c r="F5" s="235"/>
      <c r="G5" s="235" t="s">
        <v>278</v>
      </c>
      <c r="H5" s="235"/>
      <c r="I5" s="235"/>
      <c r="J5" s="235"/>
      <c r="K5" s="235" t="s">
        <v>279</v>
      </c>
      <c r="L5" s="235"/>
      <c r="M5" s="235"/>
      <c r="N5" s="235"/>
      <c r="O5" s="235" t="s">
        <v>280</v>
      </c>
      <c r="P5" s="235"/>
      <c r="Q5" s="235"/>
      <c r="R5" s="247" t="s">
        <v>281</v>
      </c>
      <c r="S5" s="247"/>
      <c r="T5" s="247"/>
      <c r="U5" s="248"/>
      <c r="V5" s="248"/>
      <c r="W5" s="248" t="s">
        <v>282</v>
      </c>
      <c r="X5" s="248"/>
      <c r="Y5" s="248"/>
      <c r="Z5" s="248" t="s">
        <v>283</v>
      </c>
      <c r="AA5" s="248"/>
      <c r="AB5" s="248"/>
      <c r="AC5" s="248" t="s">
        <v>284</v>
      </c>
      <c r="AD5" s="248"/>
      <c r="AE5" s="248"/>
      <c r="AF5" s="248"/>
      <c r="AG5" s="248" t="s">
        <v>285</v>
      </c>
      <c r="AH5" s="248"/>
      <c r="AI5" s="248"/>
      <c r="AJ5" s="248" t="s">
        <v>282</v>
      </c>
      <c r="AK5" s="248"/>
      <c r="AL5" s="248"/>
      <c r="AM5" s="248" t="s">
        <v>283</v>
      </c>
      <c r="AN5" s="248"/>
      <c r="AO5" s="248"/>
      <c r="AP5" s="235" t="s">
        <v>286</v>
      </c>
      <c r="AQ5" s="235"/>
      <c r="AR5" s="235"/>
      <c r="AS5" s="235"/>
    </row>
    <row r="6" s="220" customFormat="1" ht="58.5" customHeight="1" spans="1:45">
      <c r="A6" s="236"/>
      <c r="B6" s="234"/>
      <c r="C6" s="235" t="s">
        <v>287</v>
      </c>
      <c r="D6" s="235" t="s">
        <v>288</v>
      </c>
      <c r="E6" s="235" t="s">
        <v>289</v>
      </c>
      <c r="F6" s="235" t="s">
        <v>290</v>
      </c>
      <c r="G6" s="235" t="s">
        <v>287</v>
      </c>
      <c r="H6" s="235" t="s">
        <v>288</v>
      </c>
      <c r="I6" s="235" t="s">
        <v>289</v>
      </c>
      <c r="J6" s="235" t="s">
        <v>290</v>
      </c>
      <c r="K6" s="235" t="s">
        <v>287</v>
      </c>
      <c r="L6" s="235" t="s">
        <v>288</v>
      </c>
      <c r="M6" s="235" t="s">
        <v>289</v>
      </c>
      <c r="N6" s="235" t="s">
        <v>290</v>
      </c>
      <c r="O6" s="235" t="s">
        <v>277</v>
      </c>
      <c r="P6" s="235" t="s">
        <v>278</v>
      </c>
      <c r="Q6" s="248" t="s">
        <v>279</v>
      </c>
      <c r="R6" s="249" t="s">
        <v>291</v>
      </c>
      <c r="S6" s="247" t="s">
        <v>292</v>
      </c>
      <c r="T6" s="247" t="s">
        <v>293</v>
      </c>
      <c r="U6" s="248" t="s">
        <v>294</v>
      </c>
      <c r="V6" s="248" t="s">
        <v>295</v>
      </c>
      <c r="W6" s="248" t="s">
        <v>296</v>
      </c>
      <c r="X6" s="248" t="s">
        <v>297</v>
      </c>
      <c r="Y6" s="248" t="s">
        <v>298</v>
      </c>
      <c r="Z6" s="260">
        <v>0.05</v>
      </c>
      <c r="AA6" s="260">
        <v>0.2</v>
      </c>
      <c r="AB6" s="248" t="s">
        <v>299</v>
      </c>
      <c r="AC6" s="248" t="s">
        <v>287</v>
      </c>
      <c r="AD6" s="260">
        <v>0.2</v>
      </c>
      <c r="AE6" s="260">
        <v>0.3</v>
      </c>
      <c r="AF6" s="260">
        <v>0.5</v>
      </c>
      <c r="AG6" s="248"/>
      <c r="AH6" s="248"/>
      <c r="AI6" s="248"/>
      <c r="AJ6" s="248" t="s">
        <v>296</v>
      </c>
      <c r="AK6" s="248" t="s">
        <v>297</v>
      </c>
      <c r="AL6" s="248" t="s">
        <v>298</v>
      </c>
      <c r="AM6" s="260">
        <v>0.05</v>
      </c>
      <c r="AN6" s="260">
        <v>0.2</v>
      </c>
      <c r="AO6" s="248" t="s">
        <v>299</v>
      </c>
      <c r="AP6" s="248" t="s">
        <v>287</v>
      </c>
      <c r="AQ6" s="264">
        <v>0.2</v>
      </c>
      <c r="AR6" s="264">
        <v>0.3</v>
      </c>
      <c r="AS6" s="264">
        <v>0.5</v>
      </c>
    </row>
    <row r="7" s="221" customFormat="1" ht="15" customHeight="1" spans="1:45">
      <c r="A7" s="237" t="s">
        <v>208</v>
      </c>
      <c r="B7" s="237" t="s">
        <v>208</v>
      </c>
      <c r="C7" s="238">
        <f t="shared" ref="C7:Q7" si="0">SUM(C8:C22)</f>
        <v>6475819.8502399</v>
      </c>
      <c r="D7" s="238">
        <f t="shared" si="0"/>
        <v>4180058.4534715</v>
      </c>
      <c r="E7" s="238">
        <f t="shared" si="0"/>
        <v>2021857.6644664</v>
      </c>
      <c r="F7" s="238">
        <f t="shared" si="0"/>
        <v>273903.732302</v>
      </c>
      <c r="G7" s="238">
        <f t="shared" si="0"/>
        <v>6261211.0969139</v>
      </c>
      <c r="H7" s="238">
        <f t="shared" si="0"/>
        <v>3979556.5817995</v>
      </c>
      <c r="I7" s="238">
        <f t="shared" si="0"/>
        <v>2016040.332348</v>
      </c>
      <c r="J7" s="238">
        <f t="shared" si="0"/>
        <v>265614.1827664</v>
      </c>
      <c r="K7" s="238">
        <f t="shared" si="0"/>
        <v>8610339.56726285</v>
      </c>
      <c r="L7" s="238">
        <f t="shared" si="0"/>
        <v>5118379.01218325</v>
      </c>
      <c r="M7" s="238">
        <f t="shared" si="0"/>
        <v>3062291.6049948</v>
      </c>
      <c r="N7" s="238">
        <f t="shared" si="0"/>
        <v>429668.9500848</v>
      </c>
      <c r="O7" s="238">
        <f t="shared" si="0"/>
        <v>6475819.8502399</v>
      </c>
      <c r="P7" s="238">
        <f t="shared" si="0"/>
        <v>6261211.0969139</v>
      </c>
      <c r="Q7" s="250">
        <f t="shared" si="0"/>
        <v>8610339.56726285</v>
      </c>
      <c r="R7" s="251">
        <f>Q7/P7*100-100</f>
        <v>37.5187553012997</v>
      </c>
      <c r="S7" s="252" t="e">
        <f>Q7/#REF!*100</f>
        <v>#REF!</v>
      </c>
      <c r="T7" s="252" t="str">
        <f>IF(AND(Q7-O7&lt;0,R7&gt;$R$7),1,"")</f>
        <v/>
      </c>
      <c r="U7" s="252"/>
      <c r="V7" s="253"/>
      <c r="W7" s="253"/>
      <c r="X7" s="253"/>
      <c r="Y7" s="253"/>
      <c r="Z7" s="253"/>
      <c r="AA7" s="253"/>
      <c r="AB7" s="253"/>
      <c r="AC7" s="250">
        <f t="shared" ref="AC7:AF7" si="1">SUM(AC24:AC38,AC40:AC80)</f>
        <v>36157.3005163724</v>
      </c>
      <c r="AD7" s="250">
        <f t="shared" si="1"/>
        <v>5368.28913513471</v>
      </c>
      <c r="AE7" s="250">
        <f t="shared" si="1"/>
        <v>11764.4071117637</v>
      </c>
      <c r="AF7" s="250">
        <f t="shared" si="1"/>
        <v>20174.7467455253</v>
      </c>
      <c r="AG7" s="251">
        <v>23.8</v>
      </c>
      <c r="AH7" s="252"/>
      <c r="AI7" s="253"/>
      <c r="AJ7" s="253"/>
      <c r="AK7" s="253"/>
      <c r="AL7" s="253"/>
      <c r="AM7" s="253"/>
      <c r="AN7" s="253"/>
      <c r="AO7" s="253"/>
      <c r="AP7" s="250">
        <f t="shared" ref="AP7:AS7" si="2">SUM(AP24:AP38,AP40:AP80)</f>
        <v>23005.3523570377</v>
      </c>
      <c r="AQ7" s="238">
        <f t="shared" si="2"/>
        <v>3670.92985708349</v>
      </c>
      <c r="AR7" s="238">
        <f t="shared" si="2"/>
        <v>7665.3169096898</v>
      </c>
      <c r="AS7" s="238">
        <f t="shared" si="2"/>
        <v>11981.8864910982</v>
      </c>
    </row>
    <row r="8" s="219" customFormat="1" ht="15" customHeight="1" spans="1:45">
      <c r="A8" s="239" t="s">
        <v>209</v>
      </c>
      <c r="B8" s="239" t="s">
        <v>209</v>
      </c>
      <c r="C8" s="240">
        <v>968660.4417367</v>
      </c>
      <c r="D8" s="240">
        <v>564540.9158175</v>
      </c>
      <c r="E8" s="240">
        <v>341519.2277356</v>
      </c>
      <c r="F8" s="240">
        <v>62600.2981836</v>
      </c>
      <c r="G8" s="240">
        <v>966988.5895594</v>
      </c>
      <c r="H8" s="240">
        <v>565605.006695</v>
      </c>
      <c r="I8" s="240">
        <v>333046.0828516</v>
      </c>
      <c r="J8" s="240">
        <v>68337.5000128</v>
      </c>
      <c r="K8" s="240">
        <v>1453760.8325857</v>
      </c>
      <c r="L8" s="240">
        <v>769402.1947065</v>
      </c>
      <c r="M8" s="240">
        <v>579217.2055172</v>
      </c>
      <c r="N8" s="240">
        <v>105141.432362</v>
      </c>
      <c r="O8" s="240">
        <v>968660.4417367</v>
      </c>
      <c r="P8" s="240">
        <v>966988.5895594</v>
      </c>
      <c r="Q8" s="254">
        <v>1453760.8325857</v>
      </c>
      <c r="R8" s="255"/>
      <c r="S8" s="256">
        <v>32.8258748515525</v>
      </c>
      <c r="T8" s="256"/>
      <c r="U8" s="257"/>
      <c r="V8" s="257"/>
      <c r="W8" s="257"/>
      <c r="X8" s="257"/>
      <c r="Y8" s="257"/>
      <c r="Z8" s="257"/>
      <c r="AA8" s="257"/>
      <c r="AB8" s="257"/>
      <c r="AC8" s="254">
        <v>6471.22102952175</v>
      </c>
      <c r="AD8" s="254">
        <v>1933.9771791188</v>
      </c>
      <c r="AE8" s="254">
        <v>4537.24385040295</v>
      </c>
      <c r="AF8" s="254">
        <v>0</v>
      </c>
      <c r="AG8" s="262"/>
      <c r="AH8" s="257"/>
      <c r="AI8" s="257"/>
      <c r="AJ8" s="257"/>
      <c r="AK8" s="257"/>
      <c r="AL8" s="257"/>
      <c r="AM8" s="257"/>
      <c r="AN8" s="257"/>
      <c r="AO8" s="257"/>
      <c r="AP8" s="254">
        <v>0</v>
      </c>
      <c r="AQ8" s="240">
        <v>0</v>
      </c>
      <c r="AR8" s="240">
        <v>0</v>
      </c>
      <c r="AS8" s="240">
        <v>0</v>
      </c>
    </row>
    <row r="9" s="219" customFormat="1" ht="15" customHeight="1" spans="1:45">
      <c r="A9" s="239" t="s">
        <v>210</v>
      </c>
      <c r="B9" s="239" t="s">
        <v>210</v>
      </c>
      <c r="C9" s="240">
        <v>435218.7940191</v>
      </c>
      <c r="D9" s="240">
        <v>321130.1637175</v>
      </c>
      <c r="E9" s="240">
        <v>98647.9563392</v>
      </c>
      <c r="F9" s="240">
        <v>15440.6739624</v>
      </c>
      <c r="G9" s="240">
        <v>398251.5859122</v>
      </c>
      <c r="H9" s="240">
        <v>280238.169167</v>
      </c>
      <c r="I9" s="240">
        <v>114441.30803</v>
      </c>
      <c r="J9" s="240">
        <v>3572.1087152</v>
      </c>
      <c r="K9" s="240">
        <v>590489.6069282</v>
      </c>
      <c r="L9" s="240">
        <v>365049.659837</v>
      </c>
      <c r="M9" s="240">
        <v>186115.9617208</v>
      </c>
      <c r="N9" s="240">
        <v>39323.9853704</v>
      </c>
      <c r="O9" s="240">
        <v>435218.7940191</v>
      </c>
      <c r="P9" s="240">
        <v>398251.5859122</v>
      </c>
      <c r="Q9" s="254">
        <v>590489.6069282</v>
      </c>
      <c r="R9" s="255"/>
      <c r="S9" s="256">
        <v>34.3007779197969</v>
      </c>
      <c r="T9" s="256"/>
      <c r="U9" s="257"/>
      <c r="V9" s="257"/>
      <c r="W9" s="257"/>
      <c r="X9" s="257"/>
      <c r="Y9" s="257"/>
      <c r="Z9" s="257"/>
      <c r="AA9" s="257"/>
      <c r="AB9" s="257"/>
      <c r="AC9" s="254">
        <v>1541.24334311006</v>
      </c>
      <c r="AD9" s="254">
        <v>775.3211017274</v>
      </c>
      <c r="AE9" s="254">
        <v>1051.11664827346</v>
      </c>
      <c r="AF9" s="254">
        <v>686.402163813525</v>
      </c>
      <c r="AG9" s="262"/>
      <c r="AH9" s="257"/>
      <c r="AI9" s="257"/>
      <c r="AJ9" s="257"/>
      <c r="AK9" s="257"/>
      <c r="AL9" s="257"/>
      <c r="AM9" s="257"/>
      <c r="AN9" s="257"/>
      <c r="AO9" s="257"/>
      <c r="AP9" s="254">
        <v>1861.624108247</v>
      </c>
      <c r="AQ9" s="240">
        <v>796.5031718244</v>
      </c>
      <c r="AR9" s="240">
        <v>1179.19869917892</v>
      </c>
      <c r="AS9" s="240">
        <v>0</v>
      </c>
    </row>
    <row r="10" s="219" customFormat="1" ht="15" customHeight="1" spans="1:45">
      <c r="A10" s="239" t="s">
        <v>215</v>
      </c>
      <c r="B10" s="239" t="s">
        <v>215</v>
      </c>
      <c r="C10" s="240">
        <v>144334.3847898</v>
      </c>
      <c r="D10" s="240">
        <v>94273.259923</v>
      </c>
      <c r="E10" s="240">
        <v>47613.5500768</v>
      </c>
      <c r="F10" s="240">
        <v>2447.57479</v>
      </c>
      <c r="G10" s="240">
        <v>129305.2524765</v>
      </c>
      <c r="H10" s="240">
        <v>77985.1425945</v>
      </c>
      <c r="I10" s="240">
        <v>51225.8331544</v>
      </c>
      <c r="J10" s="240">
        <v>94.2767276</v>
      </c>
      <c r="K10" s="240">
        <v>179064.9138987</v>
      </c>
      <c r="L10" s="240">
        <v>110743.5711715</v>
      </c>
      <c r="M10" s="240">
        <v>60595.2829692</v>
      </c>
      <c r="N10" s="240">
        <v>7726.059758</v>
      </c>
      <c r="O10" s="240">
        <v>144334.3847898</v>
      </c>
      <c r="P10" s="240">
        <v>129305.2524765</v>
      </c>
      <c r="Q10" s="254">
        <v>179064.9138987</v>
      </c>
      <c r="R10" s="255"/>
      <c r="S10" s="256">
        <v>28.6336183768705</v>
      </c>
      <c r="T10" s="256"/>
      <c r="U10" s="257"/>
      <c r="V10" s="257"/>
      <c r="W10" s="257"/>
      <c r="X10" s="257"/>
      <c r="Y10" s="257"/>
      <c r="Z10" s="257"/>
      <c r="AA10" s="257"/>
      <c r="AB10" s="257"/>
      <c r="AC10" s="254">
        <v>49.8376061525699</v>
      </c>
      <c r="AD10" s="254">
        <v>49.8376061525699</v>
      </c>
      <c r="AE10" s="254">
        <v>0</v>
      </c>
      <c r="AF10" s="254">
        <v>0</v>
      </c>
      <c r="AG10" s="262"/>
      <c r="AH10" s="257"/>
      <c r="AI10" s="257"/>
      <c r="AJ10" s="257"/>
      <c r="AK10" s="257"/>
      <c r="AL10" s="257"/>
      <c r="AM10" s="257"/>
      <c r="AN10" s="257"/>
      <c r="AO10" s="257"/>
      <c r="AP10" s="254">
        <v>0</v>
      </c>
      <c r="AQ10" s="240">
        <v>0</v>
      </c>
      <c r="AR10" s="240">
        <v>0</v>
      </c>
      <c r="AS10" s="240">
        <v>0</v>
      </c>
    </row>
    <row r="11" s="219" customFormat="1" ht="15" customHeight="1" spans="1:45">
      <c r="A11" s="239" t="s">
        <v>216</v>
      </c>
      <c r="B11" s="239" t="s">
        <v>216</v>
      </c>
      <c r="C11" s="240">
        <v>552587.0855326</v>
      </c>
      <c r="D11" s="240">
        <v>421202.035979</v>
      </c>
      <c r="E11" s="240">
        <v>119892.6371472</v>
      </c>
      <c r="F11" s="240">
        <v>11492.4124064</v>
      </c>
      <c r="G11" s="240">
        <v>457641.8460982</v>
      </c>
      <c r="H11" s="240">
        <v>335698.804517</v>
      </c>
      <c r="I11" s="240">
        <v>117368.2840168</v>
      </c>
      <c r="J11" s="240">
        <v>4574.7575644</v>
      </c>
      <c r="K11" s="240">
        <v>652879.4012016</v>
      </c>
      <c r="L11" s="240">
        <v>467458.802748</v>
      </c>
      <c r="M11" s="240">
        <v>164883.975018</v>
      </c>
      <c r="N11" s="240">
        <v>20536.6234356</v>
      </c>
      <c r="O11" s="240">
        <v>552587.0855326</v>
      </c>
      <c r="P11" s="240">
        <v>457641.8460982</v>
      </c>
      <c r="Q11" s="254">
        <v>652879.4012016</v>
      </c>
      <c r="R11" s="255"/>
      <c r="S11" s="256">
        <v>69.7198943651648</v>
      </c>
      <c r="T11" s="256"/>
      <c r="U11" s="257"/>
      <c r="V11" s="257"/>
      <c r="W11" s="257"/>
      <c r="X11" s="257"/>
      <c r="Y11" s="257"/>
      <c r="Z11" s="257"/>
      <c r="AA11" s="257"/>
      <c r="AB11" s="257"/>
      <c r="AC11" s="254">
        <v>954.519996469751</v>
      </c>
      <c r="AD11" s="254">
        <v>915.2836921964</v>
      </c>
      <c r="AE11" s="254">
        <v>39.2363042733507</v>
      </c>
      <c r="AF11" s="254">
        <v>0</v>
      </c>
      <c r="AG11" s="262"/>
      <c r="AH11" s="257"/>
      <c r="AI11" s="257"/>
      <c r="AJ11" s="257"/>
      <c r="AK11" s="257"/>
      <c r="AL11" s="257"/>
      <c r="AM11" s="257"/>
      <c r="AN11" s="257"/>
      <c r="AO11" s="257"/>
      <c r="AP11" s="254">
        <v>421.030498410344</v>
      </c>
      <c r="AQ11" s="240">
        <v>421.030498410344</v>
      </c>
      <c r="AR11" s="240">
        <v>0</v>
      </c>
      <c r="AS11" s="240">
        <v>0</v>
      </c>
    </row>
    <row r="12" s="219" customFormat="1" ht="15" customHeight="1" spans="1:45">
      <c r="A12" s="239" t="s">
        <v>217</v>
      </c>
      <c r="B12" s="239" t="s">
        <v>217</v>
      </c>
      <c r="C12" s="240">
        <v>795560.9542107</v>
      </c>
      <c r="D12" s="240">
        <v>441637.2487035</v>
      </c>
      <c r="E12" s="240">
        <v>314037.5403264</v>
      </c>
      <c r="F12" s="240">
        <v>39886.1651808</v>
      </c>
      <c r="G12" s="240">
        <v>817504.5559981</v>
      </c>
      <c r="H12" s="240">
        <v>484719.1528825</v>
      </c>
      <c r="I12" s="240">
        <v>290983.6328796</v>
      </c>
      <c r="J12" s="240">
        <v>41801.770236</v>
      </c>
      <c r="K12" s="240">
        <v>1062600.4671809</v>
      </c>
      <c r="L12" s="240">
        <v>539139.2671425</v>
      </c>
      <c r="M12" s="240">
        <v>463298.8970512</v>
      </c>
      <c r="N12" s="240">
        <v>60162.3029872</v>
      </c>
      <c r="O12" s="240">
        <v>795560.9542107</v>
      </c>
      <c r="P12" s="240">
        <v>817504.5559981</v>
      </c>
      <c r="Q12" s="254">
        <v>1062600.4671809</v>
      </c>
      <c r="R12" s="255"/>
      <c r="S12" s="256">
        <v>38.4119339088337</v>
      </c>
      <c r="T12" s="256"/>
      <c r="U12" s="257"/>
      <c r="V12" s="257"/>
      <c r="W12" s="257"/>
      <c r="X12" s="257"/>
      <c r="Y12" s="257"/>
      <c r="Z12" s="257"/>
      <c r="AA12" s="257"/>
      <c r="AB12" s="257"/>
      <c r="AC12" s="254">
        <v>0</v>
      </c>
      <c r="AD12" s="254">
        <v>0</v>
      </c>
      <c r="AE12" s="254">
        <v>0</v>
      </c>
      <c r="AF12" s="254">
        <v>0</v>
      </c>
      <c r="AG12" s="262"/>
      <c r="AH12" s="257"/>
      <c r="AI12" s="257"/>
      <c r="AJ12" s="257"/>
      <c r="AK12" s="257"/>
      <c r="AL12" s="257"/>
      <c r="AM12" s="257"/>
      <c r="AN12" s="257"/>
      <c r="AO12" s="257"/>
      <c r="AP12" s="254">
        <v>490.50273359886</v>
      </c>
      <c r="AQ12" s="240">
        <v>490.50273359886</v>
      </c>
      <c r="AR12" s="240">
        <v>0</v>
      </c>
      <c r="AS12" s="240">
        <v>0</v>
      </c>
    </row>
    <row r="13" s="219" customFormat="1" ht="15" customHeight="1" spans="1:45">
      <c r="A13" s="239" t="s">
        <v>218</v>
      </c>
      <c r="B13" s="239" t="s">
        <v>218</v>
      </c>
      <c r="C13" s="240">
        <v>843313.0027889</v>
      </c>
      <c r="D13" s="240">
        <v>540405.4973385</v>
      </c>
      <c r="E13" s="240">
        <v>268098.4824332</v>
      </c>
      <c r="F13" s="240">
        <v>34809.0230172</v>
      </c>
      <c r="G13" s="240">
        <v>760094.0486432</v>
      </c>
      <c r="H13" s="240">
        <v>465068.617574</v>
      </c>
      <c r="I13" s="240">
        <v>257115.316194</v>
      </c>
      <c r="J13" s="240">
        <v>37910.1148752</v>
      </c>
      <c r="K13" s="240">
        <v>1009540.5560651</v>
      </c>
      <c r="L13" s="240">
        <v>628544.3150615</v>
      </c>
      <c r="M13" s="240">
        <v>325929.831342</v>
      </c>
      <c r="N13" s="240">
        <v>55066.4096616</v>
      </c>
      <c r="O13" s="240">
        <v>843313.0027889</v>
      </c>
      <c r="P13" s="240">
        <v>760094.0486432</v>
      </c>
      <c r="Q13" s="254">
        <v>1009540.5560651</v>
      </c>
      <c r="R13" s="255"/>
      <c r="S13" s="256">
        <v>37.5875725869003</v>
      </c>
      <c r="T13" s="256"/>
      <c r="U13" s="257"/>
      <c r="V13" s="257"/>
      <c r="W13" s="257"/>
      <c r="X13" s="257"/>
      <c r="Y13" s="257"/>
      <c r="Z13" s="257"/>
      <c r="AA13" s="257"/>
      <c r="AB13" s="257"/>
      <c r="AC13" s="254">
        <v>0</v>
      </c>
      <c r="AD13" s="254">
        <v>0</v>
      </c>
      <c r="AE13" s="254">
        <v>0</v>
      </c>
      <c r="AF13" s="254">
        <v>0</v>
      </c>
      <c r="AG13" s="262"/>
      <c r="AH13" s="257"/>
      <c r="AI13" s="257"/>
      <c r="AJ13" s="257"/>
      <c r="AK13" s="257"/>
      <c r="AL13" s="257"/>
      <c r="AM13" s="257"/>
      <c r="AN13" s="257"/>
      <c r="AO13" s="257"/>
      <c r="AP13" s="254">
        <v>0</v>
      </c>
      <c r="AQ13" s="240">
        <v>0</v>
      </c>
      <c r="AR13" s="240">
        <v>0</v>
      </c>
      <c r="AS13" s="240">
        <v>0</v>
      </c>
    </row>
    <row r="14" s="219" customFormat="1" ht="15" customHeight="1" spans="1:45">
      <c r="A14" s="239" t="s">
        <v>222</v>
      </c>
      <c r="B14" s="239" t="s">
        <v>222</v>
      </c>
      <c r="C14" s="240">
        <v>278500.6967249</v>
      </c>
      <c r="D14" s="240">
        <v>192592.1773685</v>
      </c>
      <c r="E14" s="240">
        <v>75671.1335212</v>
      </c>
      <c r="F14" s="240">
        <v>10237.3858352</v>
      </c>
      <c r="G14" s="240">
        <v>320827.8990847</v>
      </c>
      <c r="H14" s="240">
        <v>200166.3481435</v>
      </c>
      <c r="I14" s="240">
        <v>105685.381798</v>
      </c>
      <c r="J14" s="240">
        <v>14976.1691432</v>
      </c>
      <c r="K14" s="240">
        <v>386537.6242485</v>
      </c>
      <c r="L14" s="240">
        <v>227919.2031665</v>
      </c>
      <c r="M14" s="240">
        <v>141855.029762</v>
      </c>
      <c r="N14" s="240">
        <v>16763.39132</v>
      </c>
      <c r="O14" s="240">
        <v>278500.6967249</v>
      </c>
      <c r="P14" s="240">
        <v>320827.8990847</v>
      </c>
      <c r="Q14" s="254">
        <v>386537.6242485</v>
      </c>
      <c r="R14" s="255"/>
      <c r="S14" s="256">
        <v>22.8239968308437</v>
      </c>
      <c r="T14" s="256"/>
      <c r="U14" s="257"/>
      <c r="V14" s="257"/>
      <c r="W14" s="257"/>
      <c r="X14" s="257"/>
      <c r="Y14" s="257"/>
      <c r="Z14" s="257"/>
      <c r="AA14" s="257"/>
      <c r="AB14" s="257"/>
      <c r="AC14" s="254">
        <v>0</v>
      </c>
      <c r="AD14" s="254">
        <v>22.3261952896</v>
      </c>
      <c r="AE14" s="254">
        <v>100.4678788032</v>
      </c>
      <c r="AF14" s="254">
        <v>55.7518312542341</v>
      </c>
      <c r="AG14" s="262"/>
      <c r="AH14" s="257"/>
      <c r="AI14" s="257"/>
      <c r="AJ14" s="257"/>
      <c r="AK14" s="257"/>
      <c r="AL14" s="257"/>
      <c r="AM14" s="257"/>
      <c r="AN14" s="257"/>
      <c r="AO14" s="257"/>
      <c r="AP14" s="254">
        <v>56.011802470372</v>
      </c>
      <c r="AQ14" s="240">
        <v>53.2719425108</v>
      </c>
      <c r="AR14" s="240">
        <v>125.533934052372</v>
      </c>
      <c r="AS14" s="240">
        <v>75.90906398464</v>
      </c>
    </row>
    <row r="15" s="219" customFormat="1" ht="15" customHeight="1" spans="1:45">
      <c r="A15" s="239" t="s">
        <v>230</v>
      </c>
      <c r="B15" s="239" t="s">
        <v>230</v>
      </c>
      <c r="C15" s="240">
        <v>297147.0289638</v>
      </c>
      <c r="D15" s="240">
        <v>211956.702001</v>
      </c>
      <c r="E15" s="240">
        <v>70643.3345344</v>
      </c>
      <c r="F15" s="240">
        <v>14546.9924284</v>
      </c>
      <c r="G15" s="240">
        <v>263365.0306643</v>
      </c>
      <c r="H15" s="240">
        <v>171613.8123975</v>
      </c>
      <c r="I15" s="240">
        <v>80081.0082148</v>
      </c>
      <c r="J15" s="240">
        <v>11670.210052</v>
      </c>
      <c r="K15" s="240">
        <v>270700.0438215</v>
      </c>
      <c r="L15" s="240">
        <v>171026.9824435</v>
      </c>
      <c r="M15" s="240">
        <v>87220.7269712</v>
      </c>
      <c r="N15" s="240">
        <v>12452.3344068</v>
      </c>
      <c r="O15" s="240">
        <v>297147.0289638</v>
      </c>
      <c r="P15" s="240">
        <v>263365.0306643</v>
      </c>
      <c r="Q15" s="254">
        <v>270700.0438215</v>
      </c>
      <c r="R15" s="255"/>
      <c r="S15" s="256">
        <v>26.7546473537909</v>
      </c>
      <c r="T15" s="256"/>
      <c r="U15" s="257"/>
      <c r="V15" s="257"/>
      <c r="W15" s="257"/>
      <c r="X15" s="257"/>
      <c r="Y15" s="257"/>
      <c r="Z15" s="257"/>
      <c r="AA15" s="257"/>
      <c r="AB15" s="257"/>
      <c r="AC15" s="254">
        <v>3.54439806244723</v>
      </c>
      <c r="AD15" s="254">
        <v>3.54439806244723</v>
      </c>
      <c r="AE15" s="254">
        <v>0</v>
      </c>
      <c r="AF15" s="254">
        <v>0</v>
      </c>
      <c r="AG15" s="262"/>
      <c r="AH15" s="257"/>
      <c r="AI15" s="257"/>
      <c r="AJ15" s="257"/>
      <c r="AK15" s="257"/>
      <c r="AL15" s="257"/>
      <c r="AM15" s="257"/>
      <c r="AN15" s="257"/>
      <c r="AO15" s="257"/>
      <c r="AP15" s="254">
        <v>104.379258638512</v>
      </c>
      <c r="AQ15" s="240">
        <v>36.4962442792</v>
      </c>
      <c r="AR15" s="240">
        <v>67.883014359312</v>
      </c>
      <c r="AS15" s="240">
        <v>0</v>
      </c>
    </row>
    <row r="16" s="219" customFormat="1" ht="15" customHeight="1" spans="1:45">
      <c r="A16" s="239" t="s">
        <v>234</v>
      </c>
      <c r="B16" s="239" t="s">
        <v>234</v>
      </c>
      <c r="C16" s="240">
        <v>322830.9145105</v>
      </c>
      <c r="D16" s="240">
        <v>193017.5210985</v>
      </c>
      <c r="E16" s="240">
        <v>106862.2497568</v>
      </c>
      <c r="F16" s="240">
        <v>22951.1436552</v>
      </c>
      <c r="G16" s="240">
        <v>290075.5770312</v>
      </c>
      <c r="H16" s="240">
        <v>169183.70267</v>
      </c>
      <c r="I16" s="240">
        <v>101882.8736464</v>
      </c>
      <c r="J16" s="240">
        <v>19009.0007148</v>
      </c>
      <c r="K16" s="240">
        <v>352849.0626657</v>
      </c>
      <c r="L16" s="240">
        <v>208546.3307505</v>
      </c>
      <c r="M16" s="240">
        <v>115077.5566996</v>
      </c>
      <c r="N16" s="240">
        <v>29225.1752156</v>
      </c>
      <c r="O16" s="240">
        <v>322830.9145105</v>
      </c>
      <c r="P16" s="240">
        <v>290075.5770312</v>
      </c>
      <c r="Q16" s="254">
        <v>352849.0626657</v>
      </c>
      <c r="R16" s="255"/>
      <c r="S16" s="256">
        <v>36.2072497466153</v>
      </c>
      <c r="T16" s="256"/>
      <c r="U16" s="257"/>
      <c r="V16" s="257"/>
      <c r="W16" s="257"/>
      <c r="X16" s="257"/>
      <c r="Y16" s="257"/>
      <c r="Z16" s="257"/>
      <c r="AA16" s="257"/>
      <c r="AB16" s="257"/>
      <c r="AC16" s="254">
        <v>0</v>
      </c>
      <c r="AD16" s="254">
        <v>0</v>
      </c>
      <c r="AE16" s="254">
        <v>0</v>
      </c>
      <c r="AF16" s="254">
        <v>0</v>
      </c>
      <c r="AG16" s="262"/>
      <c r="AH16" s="257"/>
      <c r="AI16" s="257"/>
      <c r="AJ16" s="257"/>
      <c r="AK16" s="257"/>
      <c r="AL16" s="257"/>
      <c r="AM16" s="257"/>
      <c r="AN16" s="257"/>
      <c r="AO16" s="257"/>
      <c r="AP16" s="254">
        <v>0</v>
      </c>
      <c r="AQ16" s="240">
        <v>0</v>
      </c>
      <c r="AR16" s="240">
        <v>0</v>
      </c>
      <c r="AS16" s="240">
        <v>0</v>
      </c>
    </row>
    <row r="17" s="219" customFormat="1" ht="15" customHeight="1" spans="1:45">
      <c r="A17" s="239" t="s">
        <v>235</v>
      </c>
      <c r="B17" s="239" t="s">
        <v>235</v>
      </c>
      <c r="C17" s="240">
        <v>361531.0272184</v>
      </c>
      <c r="D17" s="240">
        <v>203938.961268</v>
      </c>
      <c r="E17" s="240">
        <v>150416.7445116</v>
      </c>
      <c r="F17" s="240">
        <v>7175.3214388</v>
      </c>
      <c r="G17" s="240">
        <v>298481.755296</v>
      </c>
      <c r="H17" s="240">
        <v>117543.021334</v>
      </c>
      <c r="I17" s="240">
        <v>172427.909888</v>
      </c>
      <c r="J17" s="240">
        <v>8510.824074</v>
      </c>
      <c r="K17" s="240">
        <v>339535.0438087</v>
      </c>
      <c r="L17" s="240">
        <v>136474.6593815</v>
      </c>
      <c r="M17" s="240">
        <v>190658.7031628</v>
      </c>
      <c r="N17" s="240">
        <v>12401.6812644</v>
      </c>
      <c r="O17" s="240">
        <v>361531.0272184</v>
      </c>
      <c r="P17" s="240">
        <v>298481.755296</v>
      </c>
      <c r="Q17" s="254">
        <v>339535.0438087</v>
      </c>
      <c r="R17" s="255"/>
      <c r="S17" s="256">
        <v>35.907861562111</v>
      </c>
      <c r="T17" s="256"/>
      <c r="U17" s="257"/>
      <c r="V17" s="257"/>
      <c r="W17" s="257"/>
      <c r="X17" s="257"/>
      <c r="Y17" s="257"/>
      <c r="Z17" s="257"/>
      <c r="AA17" s="257"/>
      <c r="AB17" s="257"/>
      <c r="AC17" s="254">
        <v>0</v>
      </c>
      <c r="AD17" s="254">
        <v>0</v>
      </c>
      <c r="AE17" s="254">
        <v>0</v>
      </c>
      <c r="AF17" s="254">
        <v>0</v>
      </c>
      <c r="AG17" s="262"/>
      <c r="AH17" s="257"/>
      <c r="AI17" s="257"/>
      <c r="AJ17" s="257"/>
      <c r="AK17" s="257"/>
      <c r="AL17" s="257"/>
      <c r="AM17" s="257"/>
      <c r="AN17" s="257"/>
      <c r="AO17" s="257"/>
      <c r="AP17" s="254">
        <v>0</v>
      </c>
      <c r="AQ17" s="240">
        <v>0</v>
      </c>
      <c r="AR17" s="240">
        <v>0</v>
      </c>
      <c r="AS17" s="240">
        <v>0</v>
      </c>
    </row>
    <row r="18" s="219" customFormat="1" ht="15" customHeight="1" spans="1:45">
      <c r="A18" s="239" t="s">
        <v>239</v>
      </c>
      <c r="B18" s="239" t="s">
        <v>239</v>
      </c>
      <c r="C18" s="240">
        <v>338786.1057476</v>
      </c>
      <c r="D18" s="240">
        <v>241230.446398</v>
      </c>
      <c r="E18" s="240">
        <v>84173.0020736</v>
      </c>
      <c r="F18" s="240">
        <v>13382.657276</v>
      </c>
      <c r="G18" s="240">
        <v>357970.8034746</v>
      </c>
      <c r="H18" s="240">
        <v>255848.687289</v>
      </c>
      <c r="I18" s="240">
        <v>86890.6809768</v>
      </c>
      <c r="J18" s="240">
        <v>15231.4352088</v>
      </c>
      <c r="K18" s="240">
        <v>428786.5283329</v>
      </c>
      <c r="L18" s="240">
        <v>290870.5053405</v>
      </c>
      <c r="M18" s="240">
        <v>117985.44027</v>
      </c>
      <c r="N18" s="240">
        <v>19930.5827224</v>
      </c>
      <c r="O18" s="240">
        <v>338786.1057476</v>
      </c>
      <c r="P18" s="240">
        <v>357970.8034746</v>
      </c>
      <c r="Q18" s="254">
        <v>428786.5283329</v>
      </c>
      <c r="R18" s="255"/>
      <c r="S18" s="256">
        <v>23.8379219624263</v>
      </c>
      <c r="T18" s="256"/>
      <c r="U18" s="257"/>
      <c r="V18" s="257"/>
      <c r="W18" s="257"/>
      <c r="X18" s="257"/>
      <c r="Y18" s="257"/>
      <c r="Z18" s="257"/>
      <c r="AA18" s="257"/>
      <c r="AB18" s="257"/>
      <c r="AC18" s="254">
        <v>88.7481378017014</v>
      </c>
      <c r="AD18" s="254">
        <v>67.6810097320261</v>
      </c>
      <c r="AE18" s="254">
        <v>21.0671280696753</v>
      </c>
      <c r="AF18" s="254">
        <v>0</v>
      </c>
      <c r="AG18" s="262"/>
      <c r="AH18" s="257"/>
      <c r="AI18" s="257"/>
      <c r="AJ18" s="257"/>
      <c r="AK18" s="257"/>
      <c r="AL18" s="257"/>
      <c r="AM18" s="257"/>
      <c r="AN18" s="257"/>
      <c r="AO18" s="257"/>
      <c r="AP18" s="254">
        <v>38.55548039072</v>
      </c>
      <c r="AQ18" s="240">
        <v>24.0971752442</v>
      </c>
      <c r="AR18" s="240">
        <v>14.45830514652</v>
      </c>
      <c r="AS18" s="240">
        <v>0</v>
      </c>
    </row>
    <row r="19" s="219" customFormat="1" ht="15" customHeight="1" spans="1:45">
      <c r="A19" s="239" t="s">
        <v>248</v>
      </c>
      <c r="B19" s="239" t="s">
        <v>248</v>
      </c>
      <c r="C19" s="240">
        <v>321794.3844921</v>
      </c>
      <c r="D19" s="240">
        <v>194356.0034985</v>
      </c>
      <c r="E19" s="240">
        <v>111267.1016796</v>
      </c>
      <c r="F19" s="240">
        <v>16171.279314</v>
      </c>
      <c r="G19" s="240">
        <v>288001.2722747</v>
      </c>
      <c r="H19" s="240">
        <v>190133.1793355</v>
      </c>
      <c r="I19" s="240">
        <v>86309.5974624</v>
      </c>
      <c r="J19" s="240">
        <v>11558.4954768</v>
      </c>
      <c r="K19" s="240">
        <v>381623.74343235</v>
      </c>
      <c r="L19" s="240">
        <v>240591.51469475</v>
      </c>
      <c r="M19" s="240">
        <v>122978.9750764</v>
      </c>
      <c r="N19" s="240">
        <v>18053.2536612</v>
      </c>
      <c r="O19" s="240">
        <v>321794.3844921</v>
      </c>
      <c r="P19" s="240">
        <v>288001.2722747</v>
      </c>
      <c r="Q19" s="254">
        <v>381623.74343235</v>
      </c>
      <c r="R19" s="255"/>
      <c r="S19" s="256">
        <v>38.0185122927194</v>
      </c>
      <c r="T19" s="256"/>
      <c r="U19" s="257"/>
      <c r="V19" s="257"/>
      <c r="W19" s="257"/>
      <c r="X19" s="257"/>
      <c r="Y19" s="257"/>
      <c r="Z19" s="257"/>
      <c r="AA19" s="257"/>
      <c r="AB19" s="257"/>
      <c r="AC19" s="254">
        <v>263.59010797967</v>
      </c>
      <c r="AD19" s="254">
        <v>263.59010797967</v>
      </c>
      <c r="AE19" s="254">
        <v>0</v>
      </c>
      <c r="AF19" s="254">
        <v>0</v>
      </c>
      <c r="AG19" s="262"/>
      <c r="AH19" s="257"/>
      <c r="AI19" s="257"/>
      <c r="AJ19" s="257"/>
      <c r="AK19" s="257"/>
      <c r="AL19" s="257"/>
      <c r="AM19" s="257"/>
      <c r="AN19" s="257"/>
      <c r="AO19" s="257"/>
      <c r="AP19" s="254">
        <v>637.547900216276</v>
      </c>
      <c r="AQ19" s="240">
        <v>460.405565549888</v>
      </c>
      <c r="AR19" s="240">
        <v>177.142334666388</v>
      </c>
      <c r="AS19" s="240">
        <v>0</v>
      </c>
    </row>
    <row r="20" s="219" customFormat="1" ht="15" customHeight="1" spans="1:45">
      <c r="A20" s="239" t="s">
        <v>256</v>
      </c>
      <c r="B20" s="239" t="s">
        <v>256</v>
      </c>
      <c r="C20" s="240">
        <v>289868.0305959</v>
      </c>
      <c r="D20" s="240">
        <v>188561.2672835</v>
      </c>
      <c r="E20" s="240">
        <v>93421.0796824</v>
      </c>
      <c r="F20" s="240">
        <v>7885.68363</v>
      </c>
      <c r="G20" s="240">
        <v>269853.7531366</v>
      </c>
      <c r="H20" s="240">
        <v>196413.235935</v>
      </c>
      <c r="I20" s="240">
        <v>63681.1748396</v>
      </c>
      <c r="J20" s="240">
        <v>9759.342362</v>
      </c>
      <c r="K20" s="240">
        <v>416027.0993883</v>
      </c>
      <c r="L20" s="240">
        <v>265212.6572375</v>
      </c>
      <c r="M20" s="240">
        <v>139957.1576624</v>
      </c>
      <c r="N20" s="240">
        <v>10857.2844884</v>
      </c>
      <c r="O20" s="240">
        <v>289868.0305959</v>
      </c>
      <c r="P20" s="240">
        <v>269853.7531366</v>
      </c>
      <c r="Q20" s="254">
        <v>416027.0993883</v>
      </c>
      <c r="R20" s="255"/>
      <c r="S20" s="256">
        <v>42.1297958142622</v>
      </c>
      <c r="T20" s="256"/>
      <c r="U20" s="257"/>
      <c r="V20" s="257"/>
      <c r="W20" s="257"/>
      <c r="X20" s="257"/>
      <c r="Y20" s="257"/>
      <c r="Z20" s="257"/>
      <c r="AA20" s="257"/>
      <c r="AB20" s="257"/>
      <c r="AC20" s="254">
        <v>3809.15979787761</v>
      </c>
      <c r="AD20" s="254">
        <v>438.5285783344</v>
      </c>
      <c r="AE20" s="254">
        <v>1973.3786025048</v>
      </c>
      <c r="AF20" s="254">
        <v>1397.25261703841</v>
      </c>
      <c r="AG20" s="262"/>
      <c r="AH20" s="257"/>
      <c r="AI20" s="257"/>
      <c r="AJ20" s="257"/>
      <c r="AK20" s="257"/>
      <c r="AL20" s="257"/>
      <c r="AM20" s="257"/>
      <c r="AN20" s="257"/>
      <c r="AO20" s="257"/>
      <c r="AP20" s="254">
        <v>3376.67005317488</v>
      </c>
      <c r="AQ20" s="240">
        <v>438.5285783344</v>
      </c>
      <c r="AR20" s="240">
        <v>1973.3786025048</v>
      </c>
      <c r="AS20" s="240">
        <v>964.762872335681</v>
      </c>
    </row>
    <row r="21" s="219" customFormat="1" ht="15" customHeight="1" spans="1:45">
      <c r="A21" s="239" t="s">
        <v>263</v>
      </c>
      <c r="B21" s="239" t="s">
        <v>263</v>
      </c>
      <c r="C21" s="240">
        <v>333423.4181144</v>
      </c>
      <c r="D21" s="240">
        <v>236104.835624</v>
      </c>
      <c r="E21" s="240">
        <v>90602.796488</v>
      </c>
      <c r="F21" s="240">
        <v>6715.7860024</v>
      </c>
      <c r="G21" s="240">
        <v>439207.6352947</v>
      </c>
      <c r="H21" s="240">
        <v>315185.2881295</v>
      </c>
      <c r="I21" s="240">
        <v>113240.3348272</v>
      </c>
      <c r="J21" s="240">
        <v>10782.012338</v>
      </c>
      <c r="K21" s="240">
        <v>868007.1302756</v>
      </c>
      <c r="L21" s="240">
        <v>556576.838388</v>
      </c>
      <c r="M21" s="240">
        <v>297625.9158044</v>
      </c>
      <c r="N21" s="240">
        <v>13804.3760832</v>
      </c>
      <c r="O21" s="240">
        <v>333423.4181144</v>
      </c>
      <c r="P21" s="240">
        <v>439207.6352947</v>
      </c>
      <c r="Q21" s="254">
        <v>868007.1302756</v>
      </c>
      <c r="R21" s="255"/>
      <c r="S21" s="256">
        <v>63.940415850581</v>
      </c>
      <c r="T21" s="256"/>
      <c r="U21" s="257"/>
      <c r="V21" s="257"/>
      <c r="W21" s="257"/>
      <c r="X21" s="257"/>
      <c r="Y21" s="257"/>
      <c r="Z21" s="257"/>
      <c r="AA21" s="257"/>
      <c r="AB21" s="257"/>
      <c r="AC21" s="254">
        <v>22448.5569853533</v>
      </c>
      <c r="AD21" s="254">
        <v>878.4152705894</v>
      </c>
      <c r="AE21" s="254">
        <v>3952.8687176523</v>
      </c>
      <c r="AF21" s="254">
        <v>17617.2729971117</v>
      </c>
      <c r="AG21" s="262"/>
      <c r="AH21" s="257"/>
      <c r="AI21" s="257"/>
      <c r="AJ21" s="257"/>
      <c r="AK21" s="257"/>
      <c r="AL21" s="257"/>
      <c r="AM21" s="257"/>
      <c r="AN21" s="257"/>
      <c r="AO21" s="257"/>
      <c r="AP21" s="254">
        <v>15760.6311054585</v>
      </c>
      <c r="AQ21" s="240">
        <v>878.4152705894</v>
      </c>
      <c r="AR21" s="240">
        <v>3941.00128009129</v>
      </c>
      <c r="AS21" s="240">
        <v>10941.2145547778</v>
      </c>
    </row>
    <row r="22" s="219" customFormat="1" ht="15" customHeight="1" spans="1:45">
      <c r="A22" s="239" t="s">
        <v>268</v>
      </c>
      <c r="B22" s="239" t="s">
        <v>268</v>
      </c>
      <c r="C22" s="240">
        <v>192263.5807945</v>
      </c>
      <c r="D22" s="240">
        <v>135111.4174525</v>
      </c>
      <c r="E22" s="240">
        <v>48990.8281604</v>
      </c>
      <c r="F22" s="240">
        <v>8161.3351816</v>
      </c>
      <c r="G22" s="240">
        <v>203641.4919695</v>
      </c>
      <c r="H22" s="240">
        <v>154154.4131355</v>
      </c>
      <c r="I22" s="240">
        <v>41660.9135684</v>
      </c>
      <c r="J22" s="240">
        <v>7826.1652656</v>
      </c>
      <c r="K22" s="240">
        <v>217937.5134291</v>
      </c>
      <c r="L22" s="240">
        <v>140822.5101135</v>
      </c>
      <c r="M22" s="240">
        <v>68890.9459676</v>
      </c>
      <c r="N22" s="240">
        <v>8224.057348</v>
      </c>
      <c r="O22" s="240">
        <v>192263.5807945</v>
      </c>
      <c r="P22" s="240">
        <v>203641.4919695</v>
      </c>
      <c r="Q22" s="254">
        <v>217937.5134291</v>
      </c>
      <c r="R22" s="255"/>
      <c r="S22" s="256">
        <v>19.8562933733033</v>
      </c>
      <c r="T22" s="256"/>
      <c r="U22" s="257"/>
      <c r="V22" s="257"/>
      <c r="W22" s="257"/>
      <c r="X22" s="257"/>
      <c r="Y22" s="257"/>
      <c r="Z22" s="257"/>
      <c r="AA22" s="257"/>
      <c r="AB22" s="257"/>
      <c r="AC22" s="254">
        <v>526.879114043504</v>
      </c>
      <c r="AD22" s="254">
        <v>19.783995952</v>
      </c>
      <c r="AE22" s="254">
        <v>89.027981784</v>
      </c>
      <c r="AF22" s="254">
        <v>418.067136307504</v>
      </c>
      <c r="AG22" s="262"/>
      <c r="AH22" s="257"/>
      <c r="AI22" s="257"/>
      <c r="AJ22" s="257"/>
      <c r="AK22" s="257"/>
      <c r="AL22" s="257"/>
      <c r="AM22" s="257"/>
      <c r="AN22" s="257"/>
      <c r="AO22" s="257"/>
      <c r="AP22" s="254">
        <v>258.3994164322</v>
      </c>
      <c r="AQ22" s="240">
        <v>71.678676742</v>
      </c>
      <c r="AR22" s="240">
        <v>186.7207396902</v>
      </c>
      <c r="AS22" s="240">
        <v>0</v>
      </c>
    </row>
    <row r="23" s="221" customFormat="1" ht="15" customHeight="1" spans="1:45">
      <c r="A23" s="237" t="s">
        <v>300</v>
      </c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50"/>
      <c r="R23" s="251"/>
      <c r="S23" s="252"/>
      <c r="T23" s="252"/>
      <c r="U23" s="250"/>
      <c r="V23" s="253"/>
      <c r="W23" s="253"/>
      <c r="X23" s="253"/>
      <c r="Y23" s="253"/>
      <c r="Z23" s="253"/>
      <c r="AA23" s="253"/>
      <c r="AB23" s="253"/>
      <c r="AC23" s="250">
        <f t="shared" ref="AC23:AF23" si="3">SUM(AC24:AC38)</f>
        <v>32593.087513852</v>
      </c>
      <c r="AD23" s="250">
        <f t="shared" si="3"/>
        <v>5006.31861183224</v>
      </c>
      <c r="AE23" s="250">
        <f t="shared" si="3"/>
        <v>10434.9869639081</v>
      </c>
      <c r="AF23" s="250">
        <f t="shared" si="3"/>
        <v>17151.7819381117</v>
      </c>
      <c r="AG23" s="263"/>
      <c r="AH23" s="253"/>
      <c r="AI23" s="253"/>
      <c r="AJ23" s="253"/>
      <c r="AK23" s="253"/>
      <c r="AL23" s="253"/>
      <c r="AM23" s="253"/>
      <c r="AN23" s="253"/>
      <c r="AO23" s="253"/>
      <c r="AP23" s="250">
        <f t="shared" ref="AP23:AS23" si="4">SUM(AP24:AP38)</f>
        <v>19951.922839447</v>
      </c>
      <c r="AQ23" s="238">
        <f t="shared" si="4"/>
        <v>3209.3743729232</v>
      </c>
      <c r="AR23" s="238">
        <f t="shared" si="4"/>
        <v>6303.07473379259</v>
      </c>
      <c r="AS23" s="238">
        <f t="shared" si="4"/>
        <v>10439.4737327312</v>
      </c>
    </row>
    <row r="24" s="222" customFormat="1" ht="15" customHeight="1" spans="1:45">
      <c r="A24" s="239" t="s">
        <v>301</v>
      </c>
      <c r="B24" s="239" t="s">
        <v>209</v>
      </c>
      <c r="C24" s="240">
        <v>968660.4417367</v>
      </c>
      <c r="D24" s="240">
        <v>564540.9158175</v>
      </c>
      <c r="E24" s="240">
        <v>341519.2277356</v>
      </c>
      <c r="F24" s="240">
        <v>62600.2981836</v>
      </c>
      <c r="G24" s="240">
        <v>966988.5895594</v>
      </c>
      <c r="H24" s="240">
        <v>565605.006695</v>
      </c>
      <c r="I24" s="240">
        <v>333046.0828516</v>
      </c>
      <c r="J24" s="240">
        <v>68337.5000128</v>
      </c>
      <c r="K24" s="240">
        <v>1453760.8325857</v>
      </c>
      <c r="L24" s="240">
        <v>769402.1947065</v>
      </c>
      <c r="M24" s="240">
        <v>579217.2055172</v>
      </c>
      <c r="N24" s="240">
        <v>105141.432362</v>
      </c>
      <c r="O24" s="240">
        <v>968660.4417367</v>
      </c>
      <c r="P24" s="240">
        <v>966988.5895594</v>
      </c>
      <c r="Q24" s="254">
        <v>1453760.8325857</v>
      </c>
      <c r="R24" s="258">
        <v>50.3389852043749</v>
      </c>
      <c r="S24" s="259">
        <v>32.8258748515525</v>
      </c>
      <c r="T24" s="256" t="s">
        <v>212</v>
      </c>
      <c r="U24" s="254">
        <v>0</v>
      </c>
      <c r="V24" s="254">
        <v>0</v>
      </c>
      <c r="W24" s="257"/>
      <c r="X24" s="257"/>
      <c r="Y24" s="257"/>
      <c r="Z24" s="256">
        <v>5</v>
      </c>
      <c r="AA24" s="256">
        <v>7.82022990307519</v>
      </c>
      <c r="AB24" s="256">
        <v>0</v>
      </c>
      <c r="AC24" s="254">
        <v>6471.22102952175</v>
      </c>
      <c r="AD24" s="254">
        <v>1933.9771791188</v>
      </c>
      <c r="AE24" s="254">
        <v>4537.24385040295</v>
      </c>
      <c r="AF24" s="254">
        <v>0</v>
      </c>
      <c r="AG24" s="255">
        <v>22.2</v>
      </c>
      <c r="AH24" s="254">
        <v>1</v>
      </c>
      <c r="AI24" s="257">
        <v>0</v>
      </c>
      <c r="AJ24" s="257"/>
      <c r="AK24" s="257"/>
      <c r="AL24" s="257"/>
      <c r="AM24" s="256">
        <v>0</v>
      </c>
      <c r="AN24" s="256">
        <v>0</v>
      </c>
      <c r="AO24" s="256">
        <v>0</v>
      </c>
      <c r="AP24" s="254">
        <v>0</v>
      </c>
      <c r="AQ24" s="240">
        <v>0</v>
      </c>
      <c r="AR24" s="240">
        <v>0</v>
      </c>
      <c r="AS24" s="240">
        <v>0</v>
      </c>
    </row>
    <row r="25" s="222" customFormat="1" ht="15" customHeight="1" spans="1:45">
      <c r="A25" s="239" t="s">
        <v>302</v>
      </c>
      <c r="B25" s="239" t="s">
        <v>210</v>
      </c>
      <c r="C25" s="240">
        <v>377313.8934175</v>
      </c>
      <c r="D25" s="240">
        <v>272047.1574615</v>
      </c>
      <c r="E25" s="240">
        <v>90824.20427</v>
      </c>
      <c r="F25" s="240">
        <v>14442.531686</v>
      </c>
      <c r="G25" s="240">
        <v>361733.7866009</v>
      </c>
      <c r="H25" s="240">
        <v>252767.5689685</v>
      </c>
      <c r="I25" s="240">
        <v>105412.7024716</v>
      </c>
      <c r="J25" s="240">
        <v>3553.5151608</v>
      </c>
      <c r="K25" s="240">
        <v>529168.086333</v>
      </c>
      <c r="L25" s="240">
        <v>321018.544159</v>
      </c>
      <c r="M25" s="240">
        <v>171004.4777752</v>
      </c>
      <c r="N25" s="240">
        <v>37145.0643988</v>
      </c>
      <c r="O25" s="240">
        <v>377313.8934175</v>
      </c>
      <c r="P25" s="240">
        <v>361733.7866009</v>
      </c>
      <c r="Q25" s="254">
        <v>529168.086333</v>
      </c>
      <c r="R25" s="258">
        <v>46.2866079791517</v>
      </c>
      <c r="S25" s="259">
        <v>34.6550291352289</v>
      </c>
      <c r="T25" s="259" t="s">
        <v>212</v>
      </c>
      <c r="U25" s="254">
        <v>0</v>
      </c>
      <c r="V25" s="254">
        <v>0</v>
      </c>
      <c r="W25" s="257"/>
      <c r="X25" s="257"/>
      <c r="Y25" s="257"/>
      <c r="Z25" s="256">
        <v>5</v>
      </c>
      <c r="AA25" s="256">
        <v>3.76785267785206</v>
      </c>
      <c r="AB25" s="256">
        <v>0</v>
      </c>
      <c r="AC25" s="254">
        <v>1541.24334311006</v>
      </c>
      <c r="AD25" s="254">
        <v>723.4675732018</v>
      </c>
      <c r="AE25" s="254">
        <v>817.77576990826</v>
      </c>
      <c r="AF25" s="254">
        <v>0</v>
      </c>
      <c r="AG25" s="255">
        <v>33.8</v>
      </c>
      <c r="AH25" s="254">
        <v>0</v>
      </c>
      <c r="AI25" s="257">
        <v>0</v>
      </c>
      <c r="AJ25" s="257"/>
      <c r="AK25" s="257"/>
      <c r="AL25" s="257"/>
      <c r="AM25" s="256">
        <v>5</v>
      </c>
      <c r="AN25" s="256">
        <v>5</v>
      </c>
      <c r="AO25" s="256">
        <v>0</v>
      </c>
      <c r="AP25" s="254">
        <v>1808.6689330045</v>
      </c>
      <c r="AQ25" s="240">
        <v>723.4675732018</v>
      </c>
      <c r="AR25" s="240">
        <v>1085.2013598027</v>
      </c>
      <c r="AS25" s="240">
        <v>0</v>
      </c>
    </row>
    <row r="26" s="222" customFormat="1" ht="15" customHeight="1" spans="1:45">
      <c r="A26" s="239" t="s">
        <v>303</v>
      </c>
      <c r="B26" s="239" t="s">
        <v>215</v>
      </c>
      <c r="C26" s="240">
        <v>144334.3847898</v>
      </c>
      <c r="D26" s="240">
        <v>94273.259923</v>
      </c>
      <c r="E26" s="240">
        <v>47613.5500768</v>
      </c>
      <c r="F26" s="240">
        <v>2447.57479</v>
      </c>
      <c r="G26" s="240">
        <v>129305.2524765</v>
      </c>
      <c r="H26" s="240">
        <v>77985.1425945</v>
      </c>
      <c r="I26" s="240">
        <v>51225.8331544</v>
      </c>
      <c r="J26" s="240">
        <v>94.2767276</v>
      </c>
      <c r="K26" s="240">
        <v>179064.9138987</v>
      </c>
      <c r="L26" s="240">
        <v>110743.5711715</v>
      </c>
      <c r="M26" s="240">
        <v>60595.2829692</v>
      </c>
      <c r="N26" s="240">
        <v>7726.059758</v>
      </c>
      <c r="O26" s="240">
        <v>144334.3847898</v>
      </c>
      <c r="P26" s="240">
        <v>129305.2524765</v>
      </c>
      <c r="Q26" s="254">
        <v>179064.9138987</v>
      </c>
      <c r="R26" s="258">
        <v>38.4823202995898</v>
      </c>
      <c r="S26" s="259">
        <v>28.6336183768705</v>
      </c>
      <c r="T26" s="259" t="s">
        <v>212</v>
      </c>
      <c r="U26" s="254">
        <v>0</v>
      </c>
      <c r="V26" s="254">
        <v>0</v>
      </c>
      <c r="W26" s="257"/>
      <c r="X26" s="257"/>
      <c r="Y26" s="257"/>
      <c r="Z26" s="256">
        <v>0.963564998290138</v>
      </c>
      <c r="AA26" s="256">
        <v>0</v>
      </c>
      <c r="AB26" s="256">
        <v>0</v>
      </c>
      <c r="AC26" s="254">
        <v>49.8376061525699</v>
      </c>
      <c r="AD26" s="254">
        <v>49.8376061525699</v>
      </c>
      <c r="AE26" s="254">
        <v>0</v>
      </c>
      <c r="AF26" s="254">
        <v>0</v>
      </c>
      <c r="AG26" s="255">
        <v>22.6</v>
      </c>
      <c r="AH26" s="254">
        <v>1</v>
      </c>
      <c r="AI26" s="257">
        <v>0</v>
      </c>
      <c r="AJ26" s="257"/>
      <c r="AK26" s="257"/>
      <c r="AL26" s="257"/>
      <c r="AM26" s="256">
        <v>0</v>
      </c>
      <c r="AN26" s="256">
        <v>0</v>
      </c>
      <c r="AO26" s="256">
        <v>0</v>
      </c>
      <c r="AP26" s="254">
        <v>0</v>
      </c>
      <c r="AQ26" s="240">
        <v>0</v>
      </c>
      <c r="AR26" s="240">
        <v>0</v>
      </c>
      <c r="AS26" s="240">
        <v>0</v>
      </c>
    </row>
    <row r="27" s="222" customFormat="1" ht="15" customHeight="1" spans="1:45">
      <c r="A27" s="239" t="s">
        <v>304</v>
      </c>
      <c r="B27" s="239" t="s">
        <v>216</v>
      </c>
      <c r="C27" s="240">
        <v>552587.0855326</v>
      </c>
      <c r="D27" s="240">
        <v>421202.035979</v>
      </c>
      <c r="E27" s="240">
        <v>119892.6371472</v>
      </c>
      <c r="F27" s="240">
        <v>11492.4124064</v>
      </c>
      <c r="G27" s="240">
        <v>457641.8460982</v>
      </c>
      <c r="H27" s="240">
        <v>335698.804517</v>
      </c>
      <c r="I27" s="240">
        <v>117368.2840168</v>
      </c>
      <c r="J27" s="240">
        <v>4574.7575644</v>
      </c>
      <c r="K27" s="240">
        <v>652879.4012016</v>
      </c>
      <c r="L27" s="240">
        <v>467458.802748</v>
      </c>
      <c r="M27" s="240">
        <v>164883.975018</v>
      </c>
      <c r="N27" s="240">
        <v>20536.6234356</v>
      </c>
      <c r="O27" s="240">
        <v>552587.0855326</v>
      </c>
      <c r="P27" s="240">
        <v>457641.8460982</v>
      </c>
      <c r="Q27" s="254">
        <v>652879.4012016</v>
      </c>
      <c r="R27" s="255">
        <v>42.6616483540507</v>
      </c>
      <c r="S27" s="256">
        <v>69.7198943651648</v>
      </c>
      <c r="T27" s="256" t="s">
        <v>212</v>
      </c>
      <c r="U27" s="254">
        <v>0</v>
      </c>
      <c r="V27" s="254">
        <v>0</v>
      </c>
      <c r="W27" s="257"/>
      <c r="X27" s="257"/>
      <c r="Y27" s="257"/>
      <c r="Z27" s="256">
        <v>5</v>
      </c>
      <c r="AA27" s="256">
        <v>0.14289305275102</v>
      </c>
      <c r="AB27" s="256">
        <v>0</v>
      </c>
      <c r="AC27" s="254">
        <v>954.519996469751</v>
      </c>
      <c r="AD27" s="254">
        <v>915.2836921964</v>
      </c>
      <c r="AE27" s="254">
        <v>39.2363042733507</v>
      </c>
      <c r="AF27" s="254">
        <v>0</v>
      </c>
      <c r="AG27" s="255">
        <v>26.1</v>
      </c>
      <c r="AH27" s="254">
        <v>0</v>
      </c>
      <c r="AI27" s="257">
        <v>0</v>
      </c>
      <c r="AJ27" s="257"/>
      <c r="AK27" s="257"/>
      <c r="AL27" s="257"/>
      <c r="AM27" s="256">
        <v>2.3</v>
      </c>
      <c r="AN27" s="256">
        <v>0</v>
      </c>
      <c r="AO27" s="256">
        <v>0</v>
      </c>
      <c r="AP27" s="254">
        <v>421.030498410344</v>
      </c>
      <c r="AQ27" s="240">
        <v>421.030498410344</v>
      </c>
      <c r="AR27" s="240">
        <v>0</v>
      </c>
      <c r="AS27" s="240">
        <v>0</v>
      </c>
    </row>
    <row r="28" s="222" customFormat="1" ht="15" customHeight="1" spans="1:45">
      <c r="A28" s="239" t="s">
        <v>305</v>
      </c>
      <c r="B28" s="239" t="s">
        <v>217</v>
      </c>
      <c r="C28" s="240">
        <v>795560.9542107</v>
      </c>
      <c r="D28" s="240">
        <v>441637.2487035</v>
      </c>
      <c r="E28" s="240">
        <v>314037.5403264</v>
      </c>
      <c r="F28" s="240">
        <v>39886.1651808</v>
      </c>
      <c r="G28" s="240">
        <v>817504.5559981</v>
      </c>
      <c r="H28" s="240">
        <v>484719.1528825</v>
      </c>
      <c r="I28" s="240">
        <v>290983.6328796</v>
      </c>
      <c r="J28" s="240">
        <v>41801.770236</v>
      </c>
      <c r="K28" s="240">
        <v>1062600.4671809</v>
      </c>
      <c r="L28" s="240">
        <v>539139.2671425</v>
      </c>
      <c r="M28" s="240">
        <v>463298.8970512</v>
      </c>
      <c r="N28" s="240">
        <v>60162.3029872</v>
      </c>
      <c r="O28" s="240">
        <v>795560.9542107</v>
      </c>
      <c r="P28" s="240">
        <v>817504.5559981</v>
      </c>
      <c r="Q28" s="254">
        <v>1062600.4671809</v>
      </c>
      <c r="R28" s="255">
        <v>29.9809841284077</v>
      </c>
      <c r="S28" s="256">
        <v>38.4119339088337</v>
      </c>
      <c r="T28" s="256" t="s">
        <v>212</v>
      </c>
      <c r="U28" s="254">
        <v>1</v>
      </c>
      <c r="V28" s="254">
        <v>0</v>
      </c>
      <c r="W28" s="257"/>
      <c r="X28" s="257"/>
      <c r="Y28" s="257"/>
      <c r="Z28" s="256">
        <v>0</v>
      </c>
      <c r="AA28" s="256">
        <v>0</v>
      </c>
      <c r="AB28" s="256">
        <v>0</v>
      </c>
      <c r="AC28" s="254">
        <v>0</v>
      </c>
      <c r="AD28" s="254">
        <v>0</v>
      </c>
      <c r="AE28" s="254">
        <v>0</v>
      </c>
      <c r="AF28" s="254">
        <v>0</v>
      </c>
      <c r="AG28" s="255">
        <v>25.3</v>
      </c>
      <c r="AH28" s="254">
        <v>0</v>
      </c>
      <c r="AI28" s="257">
        <v>0</v>
      </c>
      <c r="AJ28" s="257"/>
      <c r="AK28" s="257"/>
      <c r="AL28" s="257"/>
      <c r="AM28" s="256">
        <v>1.5</v>
      </c>
      <c r="AN28" s="256">
        <v>0</v>
      </c>
      <c r="AO28" s="256">
        <v>0</v>
      </c>
      <c r="AP28" s="254">
        <v>490.50273359886</v>
      </c>
      <c r="AQ28" s="240">
        <v>490.50273359886</v>
      </c>
      <c r="AR28" s="240">
        <v>0</v>
      </c>
      <c r="AS28" s="240">
        <v>0</v>
      </c>
    </row>
    <row r="29" s="222" customFormat="1" ht="15" customHeight="1" spans="1:45">
      <c r="A29" s="239" t="s">
        <v>306</v>
      </c>
      <c r="B29" s="239" t="s">
        <v>218</v>
      </c>
      <c r="C29" s="240">
        <v>772598.3089068</v>
      </c>
      <c r="D29" s="240">
        <v>489966.486754</v>
      </c>
      <c r="E29" s="240">
        <v>249051.0820356</v>
      </c>
      <c r="F29" s="240">
        <v>33580.7401172</v>
      </c>
      <c r="G29" s="240">
        <v>684424.0522374</v>
      </c>
      <c r="H29" s="240">
        <v>414839.633667</v>
      </c>
      <c r="I29" s="240">
        <v>233676.5928136</v>
      </c>
      <c r="J29" s="240">
        <v>35907.8257568</v>
      </c>
      <c r="K29" s="240">
        <v>918689.8392089</v>
      </c>
      <c r="L29" s="240">
        <v>571473.3187285</v>
      </c>
      <c r="M29" s="240">
        <v>294806.953632</v>
      </c>
      <c r="N29" s="240">
        <v>52409.5668484</v>
      </c>
      <c r="O29" s="240">
        <v>772598.3089068</v>
      </c>
      <c r="P29" s="240">
        <v>684424.0522374</v>
      </c>
      <c r="Q29" s="254">
        <v>918689.8392089</v>
      </c>
      <c r="R29" s="255">
        <v>34.2281639877615</v>
      </c>
      <c r="S29" s="256">
        <v>37.8070530546972</v>
      </c>
      <c r="T29" s="256" t="s">
        <v>212</v>
      </c>
      <c r="U29" s="254">
        <v>1</v>
      </c>
      <c r="V29" s="254">
        <v>0</v>
      </c>
      <c r="W29" s="257"/>
      <c r="X29" s="257"/>
      <c r="Y29" s="257"/>
      <c r="Z29" s="256">
        <v>0</v>
      </c>
      <c r="AA29" s="256">
        <v>0</v>
      </c>
      <c r="AB29" s="256">
        <v>0</v>
      </c>
      <c r="AC29" s="254">
        <v>0</v>
      </c>
      <c r="AD29" s="254">
        <v>0</v>
      </c>
      <c r="AE29" s="254">
        <v>0</v>
      </c>
      <c r="AF29" s="254">
        <v>0</v>
      </c>
      <c r="AG29" s="255">
        <v>23.5</v>
      </c>
      <c r="AH29" s="254">
        <v>1</v>
      </c>
      <c r="AI29" s="257">
        <v>0</v>
      </c>
      <c r="AJ29" s="257"/>
      <c r="AK29" s="257"/>
      <c r="AL29" s="257"/>
      <c r="AM29" s="256">
        <v>0</v>
      </c>
      <c r="AN29" s="256">
        <v>0</v>
      </c>
      <c r="AO29" s="256">
        <v>0</v>
      </c>
      <c r="AP29" s="254">
        <v>0</v>
      </c>
      <c r="AQ29" s="240">
        <v>0</v>
      </c>
      <c r="AR29" s="240">
        <v>0</v>
      </c>
      <c r="AS29" s="240">
        <v>0</v>
      </c>
    </row>
    <row r="30" s="222" customFormat="1" ht="15" customHeight="1" spans="1:45">
      <c r="A30" s="239" t="s">
        <v>307</v>
      </c>
      <c r="B30" s="239" t="s">
        <v>222</v>
      </c>
      <c r="C30" s="240">
        <v>204016.9867898</v>
      </c>
      <c r="D30" s="240">
        <v>138196.772623</v>
      </c>
      <c r="E30" s="240">
        <v>57756.66255</v>
      </c>
      <c r="F30" s="240">
        <v>8063.5516168</v>
      </c>
      <c r="G30" s="240">
        <v>251755.7518745</v>
      </c>
      <c r="H30" s="240">
        <v>155694.5256185</v>
      </c>
      <c r="I30" s="240">
        <v>84967.987638</v>
      </c>
      <c r="J30" s="240">
        <v>11093.238618</v>
      </c>
      <c r="K30" s="240">
        <v>299068.65122</v>
      </c>
      <c r="L30" s="240">
        <v>179291.556298</v>
      </c>
      <c r="M30" s="240">
        <v>109425.438298</v>
      </c>
      <c r="N30" s="240">
        <v>10351.656624</v>
      </c>
      <c r="O30" s="240">
        <v>204016.9867898</v>
      </c>
      <c r="P30" s="240">
        <v>251755.7518745</v>
      </c>
      <c r="Q30" s="254">
        <v>299068.65122</v>
      </c>
      <c r="R30" s="255">
        <v>18.7931751283623</v>
      </c>
      <c r="S30" s="256">
        <v>24.3533512551311</v>
      </c>
      <c r="T30" s="256" t="s">
        <v>212</v>
      </c>
      <c r="U30" s="254">
        <v>1</v>
      </c>
      <c r="V30" s="254">
        <v>0</v>
      </c>
      <c r="W30" s="257"/>
      <c r="X30" s="257"/>
      <c r="Y30" s="257"/>
      <c r="Z30" s="256">
        <v>0</v>
      </c>
      <c r="AA30" s="256">
        <v>0</v>
      </c>
      <c r="AB30" s="256">
        <v>0</v>
      </c>
      <c r="AC30" s="254">
        <v>0</v>
      </c>
      <c r="AD30" s="254">
        <v>0</v>
      </c>
      <c r="AE30" s="254">
        <v>0</v>
      </c>
      <c r="AF30" s="254">
        <v>0</v>
      </c>
      <c r="AG30" s="255">
        <v>14.4</v>
      </c>
      <c r="AH30" s="254">
        <v>1</v>
      </c>
      <c r="AI30" s="257">
        <v>0</v>
      </c>
      <c r="AJ30" s="257"/>
      <c r="AK30" s="257"/>
      <c r="AL30" s="257"/>
      <c r="AM30" s="256">
        <v>0</v>
      </c>
      <c r="AN30" s="256">
        <v>0</v>
      </c>
      <c r="AO30" s="256">
        <v>0</v>
      </c>
      <c r="AP30" s="254">
        <v>0</v>
      </c>
      <c r="AQ30" s="240">
        <v>0</v>
      </c>
      <c r="AR30" s="240">
        <v>0</v>
      </c>
      <c r="AS30" s="240">
        <v>0</v>
      </c>
    </row>
    <row r="31" s="222" customFormat="1" ht="15" customHeight="1" spans="1:45">
      <c r="A31" s="239" t="s">
        <v>308</v>
      </c>
      <c r="B31" s="239" t="s">
        <v>230</v>
      </c>
      <c r="C31" s="240">
        <v>269866.1171478</v>
      </c>
      <c r="D31" s="240">
        <v>193288.932589</v>
      </c>
      <c r="E31" s="240">
        <v>64262.8032012</v>
      </c>
      <c r="F31" s="240">
        <v>12314.3813576</v>
      </c>
      <c r="G31" s="240">
        <v>235774.939521</v>
      </c>
      <c r="H31" s="240">
        <v>156013.374533</v>
      </c>
      <c r="I31" s="240">
        <v>68618.082526</v>
      </c>
      <c r="J31" s="240">
        <v>11143.482462</v>
      </c>
      <c r="K31" s="240">
        <v>235693.1978187</v>
      </c>
      <c r="L31" s="240">
        <v>149340.2867835</v>
      </c>
      <c r="M31" s="240">
        <v>74711.052576</v>
      </c>
      <c r="N31" s="240">
        <v>11641.8584592</v>
      </c>
      <c r="O31" s="240">
        <v>269866.1171478</v>
      </c>
      <c r="P31" s="240">
        <v>235774.939521</v>
      </c>
      <c r="Q31" s="254">
        <v>235693.1978187</v>
      </c>
      <c r="R31" s="255">
        <v>-0.0346693768498199</v>
      </c>
      <c r="S31" s="256">
        <v>27.110398733205</v>
      </c>
      <c r="T31" s="256" t="s">
        <v>212</v>
      </c>
      <c r="U31" s="254">
        <v>1</v>
      </c>
      <c r="V31" s="254">
        <v>1</v>
      </c>
      <c r="W31" s="257"/>
      <c r="X31" s="257"/>
      <c r="Y31" s="257"/>
      <c r="Z31" s="256">
        <v>0</v>
      </c>
      <c r="AA31" s="256">
        <v>0</v>
      </c>
      <c r="AB31" s="256">
        <v>0</v>
      </c>
      <c r="AC31" s="254">
        <v>0</v>
      </c>
      <c r="AD31" s="254">
        <v>0</v>
      </c>
      <c r="AE31" s="254">
        <v>0</v>
      </c>
      <c r="AF31" s="254">
        <v>0</v>
      </c>
      <c r="AG31" s="255">
        <v>-0.9</v>
      </c>
      <c r="AH31" s="254">
        <v>1</v>
      </c>
      <c r="AI31" s="257">
        <v>1</v>
      </c>
      <c r="AJ31" s="257"/>
      <c r="AK31" s="257"/>
      <c r="AL31" s="257"/>
      <c r="AM31" s="256">
        <v>0</v>
      </c>
      <c r="AN31" s="256">
        <v>0</v>
      </c>
      <c r="AO31" s="256">
        <v>0</v>
      </c>
      <c r="AP31" s="254">
        <v>0</v>
      </c>
      <c r="AQ31" s="240">
        <v>0</v>
      </c>
      <c r="AR31" s="240">
        <v>0</v>
      </c>
      <c r="AS31" s="240">
        <v>0</v>
      </c>
    </row>
    <row r="32" s="222" customFormat="1" ht="15" customHeight="1" spans="1:45">
      <c r="A32" s="239" t="s">
        <v>309</v>
      </c>
      <c r="B32" s="239" t="s">
        <v>234</v>
      </c>
      <c r="C32" s="240">
        <v>322830.9145105</v>
      </c>
      <c r="D32" s="240">
        <v>193017.5210985</v>
      </c>
      <c r="E32" s="240">
        <v>106862.2497568</v>
      </c>
      <c r="F32" s="240">
        <v>22951.1436552</v>
      </c>
      <c r="G32" s="240">
        <v>290075.5770312</v>
      </c>
      <c r="H32" s="240">
        <v>169183.70267</v>
      </c>
      <c r="I32" s="240">
        <v>101882.8736464</v>
      </c>
      <c r="J32" s="240">
        <v>19009.0007148</v>
      </c>
      <c r="K32" s="240">
        <v>352849.0626657</v>
      </c>
      <c r="L32" s="240">
        <v>208546.3307505</v>
      </c>
      <c r="M32" s="240">
        <v>115077.5566996</v>
      </c>
      <c r="N32" s="240">
        <v>29225.1752156</v>
      </c>
      <c r="O32" s="240">
        <v>322830.9145105</v>
      </c>
      <c r="P32" s="240">
        <v>290075.5770312</v>
      </c>
      <c r="Q32" s="254">
        <v>352849.0626657</v>
      </c>
      <c r="R32" s="255">
        <v>21.6403898173572</v>
      </c>
      <c r="S32" s="256">
        <v>36.2072497466153</v>
      </c>
      <c r="T32" s="256" t="s">
        <v>212</v>
      </c>
      <c r="U32" s="254">
        <v>1</v>
      </c>
      <c r="V32" s="254">
        <v>0</v>
      </c>
      <c r="W32" s="257"/>
      <c r="X32" s="257"/>
      <c r="Y32" s="257"/>
      <c r="Z32" s="256">
        <v>0</v>
      </c>
      <c r="AA32" s="256">
        <v>0</v>
      </c>
      <c r="AB32" s="256">
        <v>0</v>
      </c>
      <c r="AC32" s="254">
        <v>0</v>
      </c>
      <c r="AD32" s="254">
        <v>0</v>
      </c>
      <c r="AE32" s="254">
        <v>0</v>
      </c>
      <c r="AF32" s="254">
        <v>0</v>
      </c>
      <c r="AG32" s="255">
        <v>11.5</v>
      </c>
      <c r="AH32" s="254">
        <v>1</v>
      </c>
      <c r="AI32" s="257">
        <v>0</v>
      </c>
      <c r="AJ32" s="257"/>
      <c r="AK32" s="257"/>
      <c r="AL32" s="257"/>
      <c r="AM32" s="256">
        <v>0</v>
      </c>
      <c r="AN32" s="256">
        <v>0</v>
      </c>
      <c r="AO32" s="256">
        <v>0</v>
      </c>
      <c r="AP32" s="254">
        <v>0</v>
      </c>
      <c r="AQ32" s="240">
        <v>0</v>
      </c>
      <c r="AR32" s="240">
        <v>0</v>
      </c>
      <c r="AS32" s="240">
        <v>0</v>
      </c>
    </row>
    <row r="33" s="222" customFormat="1" ht="15" customHeight="1" spans="1:45">
      <c r="A33" s="239" t="s">
        <v>310</v>
      </c>
      <c r="B33" s="239" t="s">
        <v>235</v>
      </c>
      <c r="C33" s="240">
        <v>318532.1707576</v>
      </c>
      <c r="D33" s="240">
        <v>171005.99257</v>
      </c>
      <c r="E33" s="240">
        <v>141541.2192356</v>
      </c>
      <c r="F33" s="240">
        <v>5984.958952</v>
      </c>
      <c r="G33" s="240">
        <v>265860.6255511</v>
      </c>
      <c r="H33" s="240">
        <v>94235.3311175</v>
      </c>
      <c r="I33" s="240">
        <v>163908.9990924</v>
      </c>
      <c r="J33" s="240">
        <v>7716.2953412</v>
      </c>
      <c r="K33" s="240">
        <v>303025.6920414</v>
      </c>
      <c r="L33" s="240">
        <v>111181.088389</v>
      </c>
      <c r="M33" s="240">
        <v>180990.621566</v>
      </c>
      <c r="N33" s="240">
        <v>10853.9820864</v>
      </c>
      <c r="O33" s="240">
        <v>318532.1707576</v>
      </c>
      <c r="P33" s="240">
        <v>265860.6255511</v>
      </c>
      <c r="Q33" s="254">
        <v>303025.6920414</v>
      </c>
      <c r="R33" s="255">
        <v>13.9791540824298</v>
      </c>
      <c r="S33" s="256">
        <v>38.8074560400541</v>
      </c>
      <c r="T33" s="256" t="s">
        <v>212</v>
      </c>
      <c r="U33" s="254">
        <v>1</v>
      </c>
      <c r="V33" s="254">
        <v>1</v>
      </c>
      <c r="W33" s="257"/>
      <c r="X33" s="257"/>
      <c r="Y33" s="257"/>
      <c r="Z33" s="256">
        <v>0</v>
      </c>
      <c r="AA33" s="256">
        <v>0</v>
      </c>
      <c r="AB33" s="256">
        <v>0</v>
      </c>
      <c r="AC33" s="254">
        <v>0</v>
      </c>
      <c r="AD33" s="254">
        <v>0</v>
      </c>
      <c r="AE33" s="254">
        <v>0</v>
      </c>
      <c r="AF33" s="254">
        <v>0</v>
      </c>
      <c r="AG33" s="255">
        <v>13.7</v>
      </c>
      <c r="AH33" s="254">
        <v>1</v>
      </c>
      <c r="AI33" s="257">
        <v>1</v>
      </c>
      <c r="AJ33" s="257"/>
      <c r="AK33" s="257"/>
      <c r="AL33" s="257"/>
      <c r="AM33" s="256">
        <v>0</v>
      </c>
      <c r="AN33" s="256">
        <v>0</v>
      </c>
      <c r="AO33" s="256">
        <v>0</v>
      </c>
      <c r="AP33" s="254">
        <v>0</v>
      </c>
      <c r="AQ33" s="240">
        <v>0</v>
      </c>
      <c r="AR33" s="240">
        <v>0</v>
      </c>
      <c r="AS33" s="240">
        <v>0</v>
      </c>
    </row>
    <row r="34" s="222" customFormat="1" ht="15" customHeight="1" spans="1:45">
      <c r="A34" s="239" t="s">
        <v>311</v>
      </c>
      <c r="B34" s="239" t="s">
        <v>239</v>
      </c>
      <c r="C34" s="240">
        <v>244008.0851344</v>
      </c>
      <c r="D34" s="240">
        <v>174770.817846</v>
      </c>
      <c r="E34" s="240">
        <v>59446.6330008</v>
      </c>
      <c r="F34" s="240">
        <v>9790.6342876</v>
      </c>
      <c r="G34" s="240">
        <v>271262.7034194</v>
      </c>
      <c r="H34" s="240">
        <v>192064.168661</v>
      </c>
      <c r="I34" s="240">
        <v>67592.3056008</v>
      </c>
      <c r="J34" s="240">
        <v>11606.2291576</v>
      </c>
      <c r="K34" s="240">
        <v>319876.1073788</v>
      </c>
      <c r="L34" s="240">
        <v>219478.257762</v>
      </c>
      <c r="M34" s="240">
        <v>85096.6618964</v>
      </c>
      <c r="N34" s="240">
        <v>15301.1877204</v>
      </c>
      <c r="O34" s="240">
        <v>244008.0851344</v>
      </c>
      <c r="P34" s="240">
        <v>271262.7034194</v>
      </c>
      <c r="Q34" s="254">
        <v>319876.1073788</v>
      </c>
      <c r="R34" s="255">
        <v>17.9211529438454</v>
      </c>
      <c r="S34" s="256">
        <v>24.1543355610847</v>
      </c>
      <c r="T34" s="256" t="s">
        <v>212</v>
      </c>
      <c r="U34" s="254">
        <v>1</v>
      </c>
      <c r="V34" s="254">
        <v>0</v>
      </c>
      <c r="W34" s="257"/>
      <c r="X34" s="257"/>
      <c r="Y34" s="257"/>
      <c r="Z34" s="256">
        <v>0</v>
      </c>
      <c r="AA34" s="256">
        <v>0</v>
      </c>
      <c r="AB34" s="256">
        <v>0</v>
      </c>
      <c r="AC34" s="254">
        <v>0</v>
      </c>
      <c r="AD34" s="254">
        <v>0</v>
      </c>
      <c r="AE34" s="254">
        <v>0</v>
      </c>
      <c r="AF34" s="254">
        <v>0</v>
      </c>
      <c r="AG34" s="255">
        <v>14.2</v>
      </c>
      <c r="AH34" s="254">
        <v>1</v>
      </c>
      <c r="AI34" s="257">
        <v>0</v>
      </c>
      <c r="AJ34" s="257"/>
      <c r="AK34" s="257"/>
      <c r="AL34" s="257"/>
      <c r="AM34" s="256">
        <v>0</v>
      </c>
      <c r="AN34" s="256">
        <v>0</v>
      </c>
      <c r="AO34" s="256">
        <v>0</v>
      </c>
      <c r="AP34" s="254">
        <v>0</v>
      </c>
      <c r="AQ34" s="240">
        <v>0</v>
      </c>
      <c r="AR34" s="240">
        <v>0</v>
      </c>
      <c r="AS34" s="240">
        <v>0</v>
      </c>
    </row>
    <row r="35" s="222" customFormat="1" ht="15" customHeight="1" spans="1:45">
      <c r="A35" s="239" t="s">
        <v>312</v>
      </c>
      <c r="B35" s="239" t="s">
        <v>248</v>
      </c>
      <c r="C35" s="240">
        <v>263884.047538</v>
      </c>
      <c r="D35" s="240">
        <v>151079.047988</v>
      </c>
      <c r="E35" s="240">
        <v>98469.2571936</v>
      </c>
      <c r="F35" s="240">
        <v>14335.7423564</v>
      </c>
      <c r="G35" s="240">
        <v>227105.5572646</v>
      </c>
      <c r="H35" s="240">
        <v>148789.613089</v>
      </c>
      <c r="I35" s="240">
        <v>69310.1143944</v>
      </c>
      <c r="J35" s="240">
        <v>9005.8297812</v>
      </c>
      <c r="K35" s="240">
        <v>318902.48826985</v>
      </c>
      <c r="L35" s="240">
        <v>194515.87345425</v>
      </c>
      <c r="M35" s="240">
        <v>109116.4613928</v>
      </c>
      <c r="N35" s="240">
        <v>15270.1534228</v>
      </c>
      <c r="O35" s="240">
        <v>263884.047538</v>
      </c>
      <c r="P35" s="240">
        <v>227105.5572646</v>
      </c>
      <c r="Q35" s="254">
        <v>318902.48826985</v>
      </c>
      <c r="R35" s="255">
        <v>40.420380773993</v>
      </c>
      <c r="S35" s="256">
        <v>43.4440093330804</v>
      </c>
      <c r="T35" s="256" t="s">
        <v>212</v>
      </c>
      <c r="U35" s="254">
        <v>0</v>
      </c>
      <c r="V35" s="254">
        <v>0</v>
      </c>
      <c r="W35" s="257"/>
      <c r="X35" s="257"/>
      <c r="Y35" s="257"/>
      <c r="Z35" s="256">
        <v>2.90162547269333</v>
      </c>
      <c r="AA35" s="256">
        <v>0</v>
      </c>
      <c r="AB35" s="256">
        <v>0</v>
      </c>
      <c r="AC35" s="254">
        <v>263.59010797967</v>
      </c>
      <c r="AD35" s="254">
        <v>263.59010797967</v>
      </c>
      <c r="AE35" s="254">
        <v>0</v>
      </c>
      <c r="AF35" s="254">
        <v>0</v>
      </c>
      <c r="AG35" s="255">
        <v>30.1</v>
      </c>
      <c r="AH35" s="254">
        <v>0</v>
      </c>
      <c r="AI35" s="257">
        <v>0</v>
      </c>
      <c r="AJ35" s="257"/>
      <c r="AK35" s="257"/>
      <c r="AL35" s="257"/>
      <c r="AM35" s="256">
        <v>5</v>
      </c>
      <c r="AN35" s="256">
        <v>1.3</v>
      </c>
      <c r="AO35" s="256">
        <v>0</v>
      </c>
      <c r="AP35" s="254">
        <v>631.353449195588</v>
      </c>
      <c r="AQ35" s="240">
        <v>454.2111145292</v>
      </c>
      <c r="AR35" s="240">
        <v>177.142334666388</v>
      </c>
      <c r="AS35" s="240">
        <v>0</v>
      </c>
    </row>
    <row r="36" s="222" customFormat="1" ht="15" customHeight="1" spans="1:45">
      <c r="A36" s="239" t="s">
        <v>313</v>
      </c>
      <c r="B36" s="239" t="s">
        <v>256</v>
      </c>
      <c r="C36" s="240">
        <v>244310.3934687</v>
      </c>
      <c r="D36" s="240">
        <v>152522.8315035</v>
      </c>
      <c r="E36" s="240">
        <v>85580.0738316</v>
      </c>
      <c r="F36" s="240">
        <v>6207.4881336</v>
      </c>
      <c r="G36" s="240">
        <v>219264.2891672</v>
      </c>
      <c r="H36" s="240">
        <v>156099.60648</v>
      </c>
      <c r="I36" s="240">
        <v>55668.547064</v>
      </c>
      <c r="J36" s="240">
        <v>7496.1356232</v>
      </c>
      <c r="K36" s="240">
        <v>359354.9052868</v>
      </c>
      <c r="L36" s="240">
        <v>221498.901216</v>
      </c>
      <c r="M36" s="240">
        <v>128680.100156</v>
      </c>
      <c r="N36" s="240">
        <v>9175.9039148</v>
      </c>
      <c r="O36" s="240">
        <v>244310.3934687</v>
      </c>
      <c r="P36" s="240">
        <v>219264.2891672</v>
      </c>
      <c r="Q36" s="254">
        <v>359354.9052868</v>
      </c>
      <c r="R36" s="255">
        <v>63.8912139553988</v>
      </c>
      <c r="S36" s="256">
        <v>51.3543156881542</v>
      </c>
      <c r="T36" s="256" t="s">
        <v>212</v>
      </c>
      <c r="U36" s="254">
        <v>0</v>
      </c>
      <c r="V36" s="254">
        <v>0</v>
      </c>
      <c r="W36" s="257"/>
      <c r="X36" s="257"/>
      <c r="Y36" s="257"/>
      <c r="Z36" s="256">
        <v>5</v>
      </c>
      <c r="AA36" s="256">
        <v>15</v>
      </c>
      <c r="AB36" s="256">
        <v>6.37245865409909</v>
      </c>
      <c r="AC36" s="254">
        <v>3809.15979787761</v>
      </c>
      <c r="AD36" s="254">
        <v>438.5285783344</v>
      </c>
      <c r="AE36" s="254">
        <v>1973.3786025048</v>
      </c>
      <c r="AF36" s="254">
        <v>1397.25261703841</v>
      </c>
      <c r="AG36" s="255">
        <v>48.2</v>
      </c>
      <c r="AH36" s="254">
        <v>0</v>
      </c>
      <c r="AI36" s="257">
        <v>0</v>
      </c>
      <c r="AJ36" s="257"/>
      <c r="AK36" s="257"/>
      <c r="AL36" s="257"/>
      <c r="AM36" s="256">
        <v>5</v>
      </c>
      <c r="AN36" s="256">
        <v>15</v>
      </c>
      <c r="AO36" s="256">
        <v>4.4</v>
      </c>
      <c r="AP36" s="254">
        <v>3376.67005317488</v>
      </c>
      <c r="AQ36" s="240">
        <v>438.5285783344</v>
      </c>
      <c r="AR36" s="240">
        <v>1973.3786025048</v>
      </c>
      <c r="AS36" s="240">
        <v>964.762872335681</v>
      </c>
    </row>
    <row r="37" s="222" customFormat="1" ht="15" customHeight="1" spans="1:45">
      <c r="A37" s="239" t="s">
        <v>314</v>
      </c>
      <c r="B37" s="239" t="s">
        <v>263</v>
      </c>
      <c r="C37" s="240">
        <v>245632.9397986</v>
      </c>
      <c r="D37" s="240">
        <v>174867.311263</v>
      </c>
      <c r="E37" s="240">
        <v>64497.3380664</v>
      </c>
      <c r="F37" s="240">
        <v>6268.2904692</v>
      </c>
      <c r="G37" s="240">
        <v>340816.9374243</v>
      </c>
      <c r="H37" s="240">
        <v>242685.2498155</v>
      </c>
      <c r="I37" s="240">
        <v>90026.4846828</v>
      </c>
      <c r="J37" s="240">
        <v>8105.202926</v>
      </c>
      <c r="K37" s="240">
        <v>694395.8908975</v>
      </c>
      <c r="L37" s="240">
        <v>454386.1571975</v>
      </c>
      <c r="M37" s="240">
        <v>227958.0046972</v>
      </c>
      <c r="N37" s="240">
        <v>12051.7290028</v>
      </c>
      <c r="O37" s="240">
        <v>245632.9397986</v>
      </c>
      <c r="P37" s="240">
        <v>340816.9374243</v>
      </c>
      <c r="Q37" s="254">
        <v>694395.8908975</v>
      </c>
      <c r="R37" s="255">
        <v>103.744536919247</v>
      </c>
      <c r="S37" s="256">
        <v>65.7811693560152</v>
      </c>
      <c r="T37" s="256" t="s">
        <v>212</v>
      </c>
      <c r="U37" s="254">
        <v>0</v>
      </c>
      <c r="V37" s="254">
        <v>0</v>
      </c>
      <c r="W37" s="257"/>
      <c r="X37" s="257"/>
      <c r="Y37" s="257"/>
      <c r="Z37" s="256">
        <v>5</v>
      </c>
      <c r="AA37" s="256">
        <v>15</v>
      </c>
      <c r="AB37" s="256">
        <v>46.2257816179473</v>
      </c>
      <c r="AC37" s="254">
        <v>19503.5156327406</v>
      </c>
      <c r="AD37" s="254">
        <v>681.6338748486</v>
      </c>
      <c r="AE37" s="254">
        <v>3067.3524368187</v>
      </c>
      <c r="AF37" s="254">
        <v>15754.5293210733</v>
      </c>
      <c r="AG37" s="255">
        <v>71.6</v>
      </c>
      <c r="AH37" s="254">
        <v>0</v>
      </c>
      <c r="AI37" s="257">
        <v>0</v>
      </c>
      <c r="AJ37" s="257"/>
      <c r="AK37" s="257"/>
      <c r="AL37" s="257"/>
      <c r="AM37" s="256">
        <v>5</v>
      </c>
      <c r="AN37" s="256">
        <v>15</v>
      </c>
      <c r="AO37" s="256">
        <v>27.8</v>
      </c>
      <c r="AP37" s="254">
        <v>13223.6971720628</v>
      </c>
      <c r="AQ37" s="240">
        <v>681.6338748486</v>
      </c>
      <c r="AR37" s="240">
        <v>3067.3524368187</v>
      </c>
      <c r="AS37" s="240">
        <v>9474.71086039554</v>
      </c>
    </row>
    <row r="38" s="222" customFormat="1" ht="15" customHeight="1" spans="1:45">
      <c r="A38" s="239" t="s">
        <v>315</v>
      </c>
      <c r="B38" s="239" t="s">
        <v>268</v>
      </c>
      <c r="C38" s="240">
        <v>109816.8821799</v>
      </c>
      <c r="D38" s="240">
        <v>76022.8933155</v>
      </c>
      <c r="E38" s="240">
        <v>28776.6866864</v>
      </c>
      <c r="F38" s="240">
        <v>5017.302178</v>
      </c>
      <c r="G38" s="240">
        <v>112744.1912929</v>
      </c>
      <c r="H38" s="240">
        <v>83683.8976345</v>
      </c>
      <c r="I38" s="240">
        <v>24562.4330392</v>
      </c>
      <c r="J38" s="240">
        <v>4497.8606192</v>
      </c>
      <c r="K38" s="240">
        <v>111343.4537044</v>
      </c>
      <c r="L38" s="240">
        <v>73238.831806</v>
      </c>
      <c r="M38" s="240">
        <v>32982.2164348</v>
      </c>
      <c r="N38" s="240">
        <v>5122.4054636</v>
      </c>
      <c r="O38" s="240">
        <v>109816.8821799</v>
      </c>
      <c r="P38" s="240">
        <v>112744.1912929</v>
      </c>
      <c r="Q38" s="254">
        <v>111343.4537044</v>
      </c>
      <c r="R38" s="255">
        <v>-1.2424033313264</v>
      </c>
      <c r="S38" s="256">
        <v>27.4749795694552</v>
      </c>
      <c r="T38" s="256" t="s">
        <v>212</v>
      </c>
      <c r="U38" s="254">
        <v>1</v>
      </c>
      <c r="V38" s="254">
        <v>0</v>
      </c>
      <c r="W38" s="257"/>
      <c r="X38" s="257"/>
      <c r="Y38" s="257"/>
      <c r="Z38" s="256">
        <v>0</v>
      </c>
      <c r="AA38" s="256">
        <v>0</v>
      </c>
      <c r="AB38" s="256">
        <v>0</v>
      </c>
      <c r="AC38" s="254">
        <v>0</v>
      </c>
      <c r="AD38" s="254">
        <v>0</v>
      </c>
      <c r="AE38" s="254">
        <v>0</v>
      </c>
      <c r="AF38" s="254">
        <v>0</v>
      </c>
      <c r="AG38" s="255">
        <v>9.5</v>
      </c>
      <c r="AH38" s="254">
        <v>1</v>
      </c>
      <c r="AI38" s="257">
        <v>0</v>
      </c>
      <c r="AJ38" s="257"/>
      <c r="AK38" s="257"/>
      <c r="AL38" s="257"/>
      <c r="AM38" s="256">
        <v>0</v>
      </c>
      <c r="AN38" s="256">
        <v>0</v>
      </c>
      <c r="AO38" s="256">
        <v>0</v>
      </c>
      <c r="AP38" s="254">
        <v>0</v>
      </c>
      <c r="AQ38" s="240">
        <v>0</v>
      </c>
      <c r="AR38" s="240">
        <v>0</v>
      </c>
      <c r="AS38" s="240">
        <v>0</v>
      </c>
    </row>
    <row r="39" s="221" customFormat="1" ht="15" customHeight="1" spans="1:45">
      <c r="A39" s="237" t="s">
        <v>316</v>
      </c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50"/>
      <c r="R39" s="251"/>
      <c r="S39" s="252"/>
      <c r="T39" s="252" t="str">
        <f t="shared" ref="T39" si="5">IF(AND(Q39-O39&lt;0,R39&gt;$R$7),1,"")</f>
        <v/>
      </c>
      <c r="U39" s="250"/>
      <c r="V39" s="250"/>
      <c r="W39" s="253"/>
      <c r="X39" s="253"/>
      <c r="Y39" s="253"/>
      <c r="Z39" s="253"/>
      <c r="AA39" s="253"/>
      <c r="AB39" s="253"/>
      <c r="AC39" s="250">
        <f t="shared" ref="AC39:AF39" si="6">SUM(AC40:AC80)</f>
        <v>3564.2130025204</v>
      </c>
      <c r="AD39" s="250">
        <f t="shared" si="6"/>
        <v>361.970523302473</v>
      </c>
      <c r="AE39" s="250">
        <f t="shared" si="6"/>
        <v>1329.42014785568</v>
      </c>
      <c r="AF39" s="250">
        <f t="shared" si="6"/>
        <v>3022.96480741362</v>
      </c>
      <c r="AG39" s="251"/>
      <c r="AH39" s="252"/>
      <c r="AI39" s="253">
        <f t="shared" ref="AI39" si="7">IF($Q39&gt;$O39,0,1)</f>
        <v>1</v>
      </c>
      <c r="AJ39" s="253"/>
      <c r="AK39" s="253"/>
      <c r="AL39" s="253"/>
      <c r="AM39" s="253"/>
      <c r="AN39" s="253"/>
      <c r="AO39" s="253"/>
      <c r="AP39" s="250">
        <f t="shared" ref="AP39:AS39" si="8">SUM(AP40:AP80)</f>
        <v>3053.42951759068</v>
      </c>
      <c r="AQ39" s="238">
        <f t="shared" si="8"/>
        <v>461.555484160288</v>
      </c>
      <c r="AR39" s="238">
        <f t="shared" si="8"/>
        <v>1362.24217589722</v>
      </c>
      <c r="AS39" s="238">
        <f t="shared" si="8"/>
        <v>1542.41275836694</v>
      </c>
    </row>
    <row r="40" s="219" customFormat="1" ht="15" customHeight="1" spans="1:45">
      <c r="A40" s="239" t="s">
        <v>317</v>
      </c>
      <c r="B40" s="239" t="s">
        <v>210</v>
      </c>
      <c r="C40" s="240">
        <v>9954.8251549</v>
      </c>
      <c r="D40" s="240">
        <v>8400.2879365</v>
      </c>
      <c r="E40" s="240">
        <v>1406.1777712</v>
      </c>
      <c r="F40" s="240">
        <v>148.3594472</v>
      </c>
      <c r="G40" s="240">
        <v>10591.0350485</v>
      </c>
      <c r="H40" s="240">
        <v>8906.6094285</v>
      </c>
      <c r="I40" s="240">
        <v>1666.0511908</v>
      </c>
      <c r="J40" s="240">
        <v>18.3744292</v>
      </c>
      <c r="K40" s="240">
        <v>13617.9826004</v>
      </c>
      <c r="L40" s="240">
        <v>9441.374042</v>
      </c>
      <c r="M40" s="240">
        <v>3814.998112</v>
      </c>
      <c r="N40" s="240">
        <v>361.6104464</v>
      </c>
      <c r="O40" s="240">
        <v>9954.8251549</v>
      </c>
      <c r="P40" s="240">
        <v>10591.0350485</v>
      </c>
      <c r="Q40" s="254">
        <v>13617.9826004</v>
      </c>
      <c r="R40" s="255">
        <v>28.580280756683</v>
      </c>
      <c r="S40" s="256">
        <v>17.5297452537813</v>
      </c>
      <c r="T40" s="256" t="s">
        <v>212</v>
      </c>
      <c r="U40" s="254">
        <v>1</v>
      </c>
      <c r="V40" s="254">
        <v>0</v>
      </c>
      <c r="W40" s="257"/>
      <c r="X40" s="257"/>
      <c r="Y40" s="257"/>
      <c r="Z40" s="256">
        <v>0</v>
      </c>
      <c r="AA40" s="256">
        <v>0</v>
      </c>
      <c r="AB40" s="256">
        <v>0</v>
      </c>
      <c r="AC40" s="254">
        <v>0</v>
      </c>
      <c r="AD40" s="254">
        <v>0</v>
      </c>
      <c r="AE40" s="254">
        <v>0</v>
      </c>
      <c r="AF40" s="254">
        <v>0</v>
      </c>
      <c r="AG40" s="255">
        <v>33.8</v>
      </c>
      <c r="AH40" s="254">
        <v>0</v>
      </c>
      <c r="AI40" s="257">
        <v>0</v>
      </c>
      <c r="AJ40" s="257"/>
      <c r="AK40" s="257"/>
      <c r="AL40" s="257"/>
      <c r="AM40" s="256">
        <v>5</v>
      </c>
      <c r="AN40" s="256">
        <v>5</v>
      </c>
      <c r="AO40" s="256">
        <v>0</v>
      </c>
      <c r="AP40" s="254">
        <v>52.9551752425</v>
      </c>
      <c r="AQ40" s="240">
        <v>21.182070097</v>
      </c>
      <c r="AR40" s="240">
        <v>31.7731051455</v>
      </c>
      <c r="AS40" s="240">
        <v>0</v>
      </c>
    </row>
    <row r="41" s="219" customFormat="1" ht="15" customHeight="1" spans="1:45">
      <c r="A41" s="239" t="s">
        <v>318</v>
      </c>
      <c r="B41" s="239" t="s">
        <v>210</v>
      </c>
      <c r="C41" s="240">
        <v>47950.0754467</v>
      </c>
      <c r="D41" s="240">
        <v>40682.7183195</v>
      </c>
      <c r="E41" s="240">
        <v>6417.574298</v>
      </c>
      <c r="F41" s="240">
        <v>849.7828292</v>
      </c>
      <c r="G41" s="240">
        <v>25926.7642628</v>
      </c>
      <c r="H41" s="240">
        <v>18563.99077</v>
      </c>
      <c r="I41" s="240">
        <v>7362.5543676</v>
      </c>
      <c r="J41" s="240">
        <v>0.2191252</v>
      </c>
      <c r="K41" s="240">
        <v>47703.5379948</v>
      </c>
      <c r="L41" s="240">
        <v>34589.741636</v>
      </c>
      <c r="M41" s="240">
        <v>11296.4858336</v>
      </c>
      <c r="N41" s="240">
        <v>1817.3105252</v>
      </c>
      <c r="O41" s="240">
        <v>47950.0754467</v>
      </c>
      <c r="P41" s="240">
        <v>25926.7642628</v>
      </c>
      <c r="Q41" s="254">
        <v>47703.5379948</v>
      </c>
      <c r="R41" s="255">
        <v>83.9934112535807</v>
      </c>
      <c r="S41" s="256">
        <v>40.820751144351</v>
      </c>
      <c r="T41" s="256">
        <v>1</v>
      </c>
      <c r="U41" s="254">
        <v>0</v>
      </c>
      <c r="V41" s="254">
        <v>1</v>
      </c>
      <c r="W41" s="257"/>
      <c r="X41" s="257"/>
      <c r="Y41" s="257"/>
      <c r="Z41" s="256">
        <v>5</v>
      </c>
      <c r="AA41" s="256">
        <v>15</v>
      </c>
      <c r="AB41" s="256">
        <v>26.474655952281</v>
      </c>
      <c r="AC41" s="254">
        <v>0</v>
      </c>
      <c r="AD41" s="254">
        <v>51.8535285256</v>
      </c>
      <c r="AE41" s="254">
        <v>233.3408783652</v>
      </c>
      <c r="AF41" s="254">
        <v>686.402163813525</v>
      </c>
      <c r="AG41" s="255">
        <v>32.8</v>
      </c>
      <c r="AH41" s="254">
        <v>0</v>
      </c>
      <c r="AI41" s="257">
        <v>1</v>
      </c>
      <c r="AJ41" s="257"/>
      <c r="AK41" s="257"/>
      <c r="AL41" s="257"/>
      <c r="AM41" s="256">
        <v>5</v>
      </c>
      <c r="AN41" s="256">
        <v>4</v>
      </c>
      <c r="AO41" s="256">
        <v>0</v>
      </c>
      <c r="AP41" s="254">
        <v>0</v>
      </c>
      <c r="AQ41" s="240">
        <v>51.8535285256</v>
      </c>
      <c r="AR41" s="240">
        <v>62.22423423072</v>
      </c>
      <c r="AS41" s="240">
        <v>0</v>
      </c>
    </row>
    <row r="42" s="219" customFormat="1" ht="15" customHeight="1" spans="1:45">
      <c r="A42" s="239" t="s">
        <v>220</v>
      </c>
      <c r="B42" s="239" t="s">
        <v>218</v>
      </c>
      <c r="C42" s="240">
        <v>40199.637154</v>
      </c>
      <c r="D42" s="240">
        <v>28607.500088</v>
      </c>
      <c r="E42" s="240">
        <v>10892.8452996</v>
      </c>
      <c r="F42" s="240">
        <v>699.2917664</v>
      </c>
      <c r="G42" s="240">
        <v>48665.53378</v>
      </c>
      <c r="H42" s="240">
        <v>30915.118508</v>
      </c>
      <c r="I42" s="240">
        <v>16637.2617492</v>
      </c>
      <c r="J42" s="240">
        <v>1113.1535228</v>
      </c>
      <c r="K42" s="240">
        <v>54626.4162424</v>
      </c>
      <c r="L42" s="240">
        <v>33185.91254</v>
      </c>
      <c r="M42" s="240">
        <v>19983.2976568</v>
      </c>
      <c r="N42" s="240">
        <v>1457.2060456</v>
      </c>
      <c r="O42" s="240">
        <v>40199.637154</v>
      </c>
      <c r="P42" s="240">
        <v>48665.53378</v>
      </c>
      <c r="Q42" s="254">
        <v>54626.4162424</v>
      </c>
      <c r="R42" s="255">
        <v>12.2486737520379</v>
      </c>
      <c r="S42" s="256">
        <v>40.0960196730745</v>
      </c>
      <c r="T42" s="256" t="s">
        <v>212</v>
      </c>
      <c r="U42" s="254">
        <v>1</v>
      </c>
      <c r="V42" s="254">
        <v>0</v>
      </c>
      <c r="W42" s="257"/>
      <c r="X42" s="257"/>
      <c r="Y42" s="257"/>
      <c r="Z42" s="256">
        <v>0</v>
      </c>
      <c r="AA42" s="256">
        <v>0</v>
      </c>
      <c r="AB42" s="256">
        <v>0</v>
      </c>
      <c r="AC42" s="254">
        <v>0</v>
      </c>
      <c r="AD42" s="254">
        <v>0</v>
      </c>
      <c r="AE42" s="254">
        <v>0</v>
      </c>
      <c r="AF42" s="254">
        <v>0</v>
      </c>
      <c r="AG42" s="255">
        <v>15.5</v>
      </c>
      <c r="AH42" s="254">
        <v>1</v>
      </c>
      <c r="AI42" s="257">
        <v>0</v>
      </c>
      <c r="AJ42" s="257"/>
      <c r="AK42" s="257"/>
      <c r="AL42" s="257"/>
      <c r="AM42" s="256">
        <v>0</v>
      </c>
      <c r="AN42" s="256">
        <v>0</v>
      </c>
      <c r="AO42" s="256">
        <v>0</v>
      </c>
      <c r="AP42" s="254">
        <v>0</v>
      </c>
      <c r="AQ42" s="240">
        <v>0</v>
      </c>
      <c r="AR42" s="240">
        <v>0</v>
      </c>
      <c r="AS42" s="240">
        <v>0</v>
      </c>
    </row>
    <row r="43" s="219" customFormat="1" ht="15" customHeight="1" spans="1:45">
      <c r="A43" s="239" t="s">
        <v>221</v>
      </c>
      <c r="B43" s="239" t="s">
        <v>218</v>
      </c>
      <c r="C43" s="240">
        <v>30515.0567281</v>
      </c>
      <c r="D43" s="240">
        <v>21831.5104965</v>
      </c>
      <c r="E43" s="240">
        <v>8154.555098</v>
      </c>
      <c r="F43" s="240">
        <v>528.9911336</v>
      </c>
      <c r="G43" s="240">
        <v>27004.4626258</v>
      </c>
      <c r="H43" s="240">
        <v>19313.865399</v>
      </c>
      <c r="I43" s="240">
        <v>6801.4616312</v>
      </c>
      <c r="J43" s="240">
        <v>889.1355956</v>
      </c>
      <c r="K43" s="240">
        <v>36224.3006138</v>
      </c>
      <c r="L43" s="240">
        <v>23885.083793</v>
      </c>
      <c r="M43" s="240">
        <v>11139.5800532</v>
      </c>
      <c r="N43" s="240">
        <v>1199.6367676</v>
      </c>
      <c r="O43" s="240">
        <v>30515.0567281</v>
      </c>
      <c r="P43" s="240">
        <v>27004.4626258</v>
      </c>
      <c r="Q43" s="254">
        <v>36224.3006138</v>
      </c>
      <c r="R43" s="255">
        <v>34.1419050464325</v>
      </c>
      <c r="S43" s="256">
        <v>30.2742078106875</v>
      </c>
      <c r="T43" s="256" t="s">
        <v>212</v>
      </c>
      <c r="U43" s="254">
        <v>1</v>
      </c>
      <c r="V43" s="254">
        <v>0</v>
      </c>
      <c r="W43" s="257"/>
      <c r="X43" s="257"/>
      <c r="Y43" s="257"/>
      <c r="Z43" s="256">
        <v>0</v>
      </c>
      <c r="AA43" s="256">
        <v>0</v>
      </c>
      <c r="AB43" s="256">
        <v>0</v>
      </c>
      <c r="AC43" s="254">
        <v>0</v>
      </c>
      <c r="AD43" s="254">
        <v>0</v>
      </c>
      <c r="AE43" s="254">
        <v>0</v>
      </c>
      <c r="AF43" s="254">
        <v>0</v>
      </c>
      <c r="AG43" s="255">
        <v>20.3</v>
      </c>
      <c r="AH43" s="254">
        <v>1</v>
      </c>
      <c r="AI43" s="257">
        <v>0</v>
      </c>
      <c r="AJ43" s="257"/>
      <c r="AK43" s="257"/>
      <c r="AL43" s="257"/>
      <c r="AM43" s="256">
        <v>0</v>
      </c>
      <c r="AN43" s="256">
        <v>0</v>
      </c>
      <c r="AO43" s="256">
        <v>0</v>
      </c>
      <c r="AP43" s="254">
        <v>0</v>
      </c>
      <c r="AQ43" s="240">
        <v>0</v>
      </c>
      <c r="AR43" s="240">
        <v>0</v>
      </c>
      <c r="AS43" s="240">
        <v>0</v>
      </c>
    </row>
    <row r="44" s="219" customFormat="1" ht="15" customHeight="1" spans="1:45">
      <c r="A44" s="239" t="s">
        <v>319</v>
      </c>
      <c r="B44" s="239" t="s">
        <v>222</v>
      </c>
      <c r="C44" s="240">
        <v>8240.719317</v>
      </c>
      <c r="D44" s="240">
        <v>6332.544773</v>
      </c>
      <c r="E44" s="240">
        <v>1774.090776</v>
      </c>
      <c r="F44" s="240">
        <v>134.083768</v>
      </c>
      <c r="G44" s="240">
        <v>8027.8696304</v>
      </c>
      <c r="H44" s="240">
        <v>5963.839972</v>
      </c>
      <c r="I44" s="240">
        <v>1929.2001404</v>
      </c>
      <c r="J44" s="240">
        <v>134.829518</v>
      </c>
      <c r="K44" s="240">
        <v>10073.6934476</v>
      </c>
      <c r="L44" s="240">
        <v>5448.82138</v>
      </c>
      <c r="M44" s="240">
        <v>3970.0127576</v>
      </c>
      <c r="N44" s="240">
        <v>654.85931</v>
      </c>
      <c r="O44" s="240">
        <v>8240.719317</v>
      </c>
      <c r="P44" s="240">
        <v>8027.8696304</v>
      </c>
      <c r="Q44" s="254">
        <v>10073.6934476</v>
      </c>
      <c r="R44" s="255">
        <v>25.4840189413747</v>
      </c>
      <c r="S44" s="256">
        <v>9.39061976583329</v>
      </c>
      <c r="T44" s="256" t="s">
        <v>212</v>
      </c>
      <c r="U44" s="254">
        <v>1</v>
      </c>
      <c r="V44" s="254">
        <v>0</v>
      </c>
      <c r="W44" s="257"/>
      <c r="X44" s="257"/>
      <c r="Y44" s="257"/>
      <c r="Z44" s="256">
        <v>0</v>
      </c>
      <c r="AA44" s="256">
        <v>0</v>
      </c>
      <c r="AB44" s="256">
        <v>0</v>
      </c>
      <c r="AC44" s="254">
        <v>0</v>
      </c>
      <c r="AD44" s="254">
        <v>0</v>
      </c>
      <c r="AE44" s="254">
        <v>0</v>
      </c>
      <c r="AF44" s="254">
        <v>0</v>
      </c>
      <c r="AG44" s="255">
        <v>-3.4</v>
      </c>
      <c r="AH44" s="254">
        <v>1</v>
      </c>
      <c r="AI44" s="257">
        <v>0</v>
      </c>
      <c r="AJ44" s="257"/>
      <c r="AK44" s="257"/>
      <c r="AL44" s="257"/>
      <c r="AM44" s="256">
        <v>0</v>
      </c>
      <c r="AN44" s="256">
        <v>0</v>
      </c>
      <c r="AO44" s="256">
        <v>0</v>
      </c>
      <c r="AP44" s="254">
        <v>0</v>
      </c>
      <c r="AQ44" s="240">
        <v>0</v>
      </c>
      <c r="AR44" s="240">
        <v>0</v>
      </c>
      <c r="AS44" s="240">
        <v>0</v>
      </c>
    </row>
    <row r="45" s="219" customFormat="1" ht="15" customHeight="1" spans="1:45">
      <c r="A45" s="239" t="s">
        <v>320</v>
      </c>
      <c r="B45" s="239" t="s">
        <v>222</v>
      </c>
      <c r="C45" s="240">
        <v>6511.5238326</v>
      </c>
      <c r="D45" s="240">
        <v>4640.542031</v>
      </c>
      <c r="E45" s="240">
        <v>1760.0731164</v>
      </c>
      <c r="F45" s="240">
        <v>110.9086852</v>
      </c>
      <c r="G45" s="240">
        <v>8339.2631611</v>
      </c>
      <c r="H45" s="240">
        <v>6151.8835155</v>
      </c>
      <c r="I45" s="240">
        <v>2009.9554036</v>
      </c>
      <c r="J45" s="240">
        <v>177.424242</v>
      </c>
      <c r="K45" s="240">
        <v>9561.5839234</v>
      </c>
      <c r="L45" s="240">
        <v>6674.790805</v>
      </c>
      <c r="M45" s="240">
        <v>2627.5532788</v>
      </c>
      <c r="N45" s="240">
        <v>259.2398396</v>
      </c>
      <c r="O45" s="240">
        <v>6511.5238326</v>
      </c>
      <c r="P45" s="240">
        <v>8339.2631611</v>
      </c>
      <c r="Q45" s="254">
        <v>9561.5839234</v>
      </c>
      <c r="R45" s="255">
        <v>14.6574192310148</v>
      </c>
      <c r="S45" s="256">
        <v>20.6790603473334</v>
      </c>
      <c r="T45" s="256" t="s">
        <v>212</v>
      </c>
      <c r="U45" s="254">
        <v>1</v>
      </c>
      <c r="V45" s="254">
        <v>0</v>
      </c>
      <c r="W45" s="257"/>
      <c r="X45" s="257"/>
      <c r="Y45" s="257"/>
      <c r="Z45" s="256">
        <v>0</v>
      </c>
      <c r="AA45" s="256">
        <v>0</v>
      </c>
      <c r="AB45" s="256">
        <v>0</v>
      </c>
      <c r="AC45" s="254">
        <v>0</v>
      </c>
      <c r="AD45" s="254">
        <v>0</v>
      </c>
      <c r="AE45" s="254">
        <v>0</v>
      </c>
      <c r="AF45" s="254">
        <v>0</v>
      </c>
      <c r="AG45" s="255">
        <v>23</v>
      </c>
      <c r="AH45" s="254">
        <v>1</v>
      </c>
      <c r="AI45" s="257">
        <v>0</v>
      </c>
      <c r="AJ45" s="257"/>
      <c r="AK45" s="257"/>
      <c r="AL45" s="257"/>
      <c r="AM45" s="256">
        <v>0</v>
      </c>
      <c r="AN45" s="256">
        <v>0</v>
      </c>
      <c r="AO45" s="256">
        <v>0</v>
      </c>
      <c r="AP45" s="254">
        <v>0</v>
      </c>
      <c r="AQ45" s="240">
        <v>0</v>
      </c>
      <c r="AR45" s="240">
        <v>0</v>
      </c>
      <c r="AS45" s="240">
        <v>0</v>
      </c>
    </row>
    <row r="46" s="219" customFormat="1" ht="15" customHeight="1" spans="1:45">
      <c r="A46" s="239" t="s">
        <v>321</v>
      </c>
      <c r="B46" s="239" t="s">
        <v>222</v>
      </c>
      <c r="C46" s="240">
        <v>19155.608584</v>
      </c>
      <c r="D46" s="240">
        <v>13048.783882</v>
      </c>
      <c r="E46" s="240">
        <v>5830.5781668</v>
      </c>
      <c r="F46" s="240">
        <v>276.2465352</v>
      </c>
      <c r="G46" s="240">
        <v>11163.0976448</v>
      </c>
      <c r="H46" s="240">
        <v>6915.861728</v>
      </c>
      <c r="I46" s="240">
        <v>3091.9687072</v>
      </c>
      <c r="J46" s="240">
        <v>1155.2672096</v>
      </c>
      <c r="K46" s="240">
        <v>18141.4907757</v>
      </c>
      <c r="L46" s="240">
        <v>6233.7932645</v>
      </c>
      <c r="M46" s="240">
        <v>9408.37158</v>
      </c>
      <c r="N46" s="240">
        <v>2499.3259312</v>
      </c>
      <c r="O46" s="240">
        <v>19155.608584</v>
      </c>
      <c r="P46" s="240">
        <v>11163.0976448</v>
      </c>
      <c r="Q46" s="254">
        <v>18141.4907757</v>
      </c>
      <c r="R46" s="255">
        <v>62.5130528545603</v>
      </c>
      <c r="S46" s="256">
        <v>22.089288398232</v>
      </c>
      <c r="T46" s="256">
        <v>1</v>
      </c>
      <c r="U46" s="254">
        <v>0</v>
      </c>
      <c r="V46" s="254">
        <v>1</v>
      </c>
      <c r="W46" s="257"/>
      <c r="X46" s="257"/>
      <c r="Y46" s="257"/>
      <c r="Z46" s="256">
        <v>5</v>
      </c>
      <c r="AA46" s="256">
        <v>15</v>
      </c>
      <c r="AB46" s="256">
        <v>4.99429755326062</v>
      </c>
      <c r="AC46" s="254">
        <v>0</v>
      </c>
      <c r="AD46" s="254">
        <v>22.3261952896</v>
      </c>
      <c r="AE46" s="254">
        <v>100.4678788032</v>
      </c>
      <c r="AF46" s="254">
        <v>55.7518312542341</v>
      </c>
      <c r="AG46" s="255">
        <v>50.6</v>
      </c>
      <c r="AH46" s="254">
        <v>0</v>
      </c>
      <c r="AI46" s="257">
        <v>1</v>
      </c>
      <c r="AJ46" s="257"/>
      <c r="AK46" s="257"/>
      <c r="AL46" s="257"/>
      <c r="AM46" s="256">
        <v>5</v>
      </c>
      <c r="AN46" s="256">
        <v>15</v>
      </c>
      <c r="AO46" s="256">
        <v>6.8</v>
      </c>
      <c r="AP46" s="254">
        <v>0</v>
      </c>
      <c r="AQ46" s="240">
        <v>22.3261952896</v>
      </c>
      <c r="AR46" s="240">
        <v>100.4678788032</v>
      </c>
      <c r="AS46" s="240">
        <v>75.90906398464</v>
      </c>
    </row>
    <row r="47" s="219" customFormat="1" ht="15" customHeight="1" spans="1:45">
      <c r="A47" s="239" t="s">
        <v>227</v>
      </c>
      <c r="B47" s="239" t="s">
        <v>222</v>
      </c>
      <c r="C47" s="240">
        <v>12570.3452998</v>
      </c>
      <c r="D47" s="240">
        <v>8872.201091</v>
      </c>
      <c r="E47" s="240">
        <v>2682.8102104</v>
      </c>
      <c r="F47" s="240">
        <v>1015.3339984</v>
      </c>
      <c r="G47" s="240">
        <v>13798.8146799</v>
      </c>
      <c r="H47" s="240">
        <v>9456.6917135</v>
      </c>
      <c r="I47" s="240">
        <v>2855.3504508</v>
      </c>
      <c r="J47" s="240">
        <v>1486.7725156</v>
      </c>
      <c r="K47" s="240">
        <v>16750.013238</v>
      </c>
      <c r="L47" s="240">
        <v>11014.411978</v>
      </c>
      <c r="M47" s="240">
        <v>3965.8690384</v>
      </c>
      <c r="N47" s="240">
        <v>1769.7322216</v>
      </c>
      <c r="O47" s="240">
        <v>12570.3452998</v>
      </c>
      <c r="P47" s="240">
        <v>13798.8146799</v>
      </c>
      <c r="Q47" s="254">
        <v>16750.013238</v>
      </c>
      <c r="R47" s="255">
        <v>21.3873338149751</v>
      </c>
      <c r="S47" s="256">
        <v>18.9683633293698</v>
      </c>
      <c r="T47" s="256" t="s">
        <v>212</v>
      </c>
      <c r="U47" s="254">
        <v>1</v>
      </c>
      <c r="V47" s="254">
        <v>0</v>
      </c>
      <c r="W47" s="257"/>
      <c r="X47" s="257"/>
      <c r="Y47" s="257"/>
      <c r="Z47" s="256">
        <v>0</v>
      </c>
      <c r="AA47" s="256">
        <v>0</v>
      </c>
      <c r="AB47" s="256">
        <v>0</v>
      </c>
      <c r="AC47" s="254">
        <v>0</v>
      </c>
      <c r="AD47" s="254">
        <v>0</v>
      </c>
      <c r="AE47" s="254">
        <v>0</v>
      </c>
      <c r="AF47" s="254">
        <v>0</v>
      </c>
      <c r="AG47" s="255">
        <v>20.7</v>
      </c>
      <c r="AH47" s="254">
        <v>1</v>
      </c>
      <c r="AI47" s="257">
        <v>0</v>
      </c>
      <c r="AJ47" s="257"/>
      <c r="AK47" s="257"/>
      <c r="AL47" s="257"/>
      <c r="AM47" s="256">
        <v>0</v>
      </c>
      <c r="AN47" s="256">
        <v>0</v>
      </c>
      <c r="AO47" s="256">
        <v>0</v>
      </c>
      <c r="AP47" s="254">
        <v>0</v>
      </c>
      <c r="AQ47" s="240">
        <v>0</v>
      </c>
      <c r="AR47" s="240">
        <v>0</v>
      </c>
      <c r="AS47" s="240">
        <v>0</v>
      </c>
    </row>
    <row r="48" s="219" customFormat="1" ht="15" customHeight="1" spans="1:45">
      <c r="A48" s="239" t="s">
        <v>228</v>
      </c>
      <c r="B48" s="239" t="s">
        <v>222</v>
      </c>
      <c r="C48" s="240">
        <v>14106.2752756</v>
      </c>
      <c r="D48" s="240">
        <v>10467.795952</v>
      </c>
      <c r="E48" s="240">
        <v>3496.3782708</v>
      </c>
      <c r="F48" s="240">
        <v>142.1010528</v>
      </c>
      <c r="G48" s="240">
        <v>15472.8736106</v>
      </c>
      <c r="H48" s="240">
        <v>7532.241931</v>
      </c>
      <c r="I48" s="240">
        <v>7749.2602448</v>
      </c>
      <c r="J48" s="240">
        <v>191.3714348</v>
      </c>
      <c r="K48" s="240">
        <v>19492.6277471</v>
      </c>
      <c r="L48" s="240">
        <v>9856.4709935</v>
      </c>
      <c r="M48" s="240">
        <v>9299.9793188</v>
      </c>
      <c r="N48" s="240">
        <v>336.1774348</v>
      </c>
      <c r="O48" s="240">
        <v>14106.2752756</v>
      </c>
      <c r="P48" s="240">
        <v>15472.8736106</v>
      </c>
      <c r="Q48" s="254">
        <v>19492.6277471</v>
      </c>
      <c r="R48" s="255">
        <v>25.9793638703685</v>
      </c>
      <c r="S48" s="256">
        <v>34.6498644537472</v>
      </c>
      <c r="T48" s="256" t="s">
        <v>212</v>
      </c>
      <c r="U48" s="254">
        <v>1</v>
      </c>
      <c r="V48" s="254">
        <v>0</v>
      </c>
      <c r="W48" s="257"/>
      <c r="X48" s="257"/>
      <c r="Y48" s="257"/>
      <c r="Z48" s="256">
        <v>0</v>
      </c>
      <c r="AA48" s="256">
        <v>0</v>
      </c>
      <c r="AB48" s="256">
        <v>0</v>
      </c>
      <c r="AC48" s="254">
        <v>0</v>
      </c>
      <c r="AD48" s="254">
        <v>0</v>
      </c>
      <c r="AE48" s="254">
        <v>0</v>
      </c>
      <c r="AF48" s="254">
        <v>0</v>
      </c>
      <c r="AG48" s="255">
        <v>31.5</v>
      </c>
      <c r="AH48" s="254">
        <v>0</v>
      </c>
      <c r="AI48" s="257">
        <v>0</v>
      </c>
      <c r="AJ48" s="257"/>
      <c r="AK48" s="257"/>
      <c r="AL48" s="257"/>
      <c r="AM48" s="256">
        <v>5</v>
      </c>
      <c r="AN48" s="256">
        <v>2.7</v>
      </c>
      <c r="AO48" s="256">
        <v>0</v>
      </c>
      <c r="AP48" s="254">
        <v>56.011802470372</v>
      </c>
      <c r="AQ48" s="240">
        <v>30.9457472212</v>
      </c>
      <c r="AR48" s="240">
        <v>25.066055249172</v>
      </c>
      <c r="AS48" s="240">
        <v>0</v>
      </c>
    </row>
    <row r="49" s="219" customFormat="1" ht="15" customHeight="1" spans="1:45">
      <c r="A49" s="239" t="s">
        <v>229</v>
      </c>
      <c r="B49" s="239" t="s">
        <v>222</v>
      </c>
      <c r="C49" s="240">
        <v>13899.2376261</v>
      </c>
      <c r="D49" s="240">
        <v>11033.5370165</v>
      </c>
      <c r="E49" s="240">
        <v>2370.5404308</v>
      </c>
      <c r="F49" s="240">
        <v>495.1601788</v>
      </c>
      <c r="G49" s="240">
        <v>12270.2284834</v>
      </c>
      <c r="H49" s="240">
        <v>8451.303665</v>
      </c>
      <c r="I49" s="240">
        <v>3081.6592132</v>
      </c>
      <c r="J49" s="240">
        <v>737.2656052</v>
      </c>
      <c r="K49" s="240">
        <v>13449.5638967</v>
      </c>
      <c r="L49" s="240">
        <v>9399.3584475</v>
      </c>
      <c r="M49" s="240">
        <v>3157.8054904</v>
      </c>
      <c r="N49" s="240">
        <v>892.3999588</v>
      </c>
      <c r="O49" s="240">
        <v>13899.2376261</v>
      </c>
      <c r="P49" s="240">
        <v>12270.2284834</v>
      </c>
      <c r="Q49" s="254">
        <v>13449.5638967</v>
      </c>
      <c r="R49" s="255">
        <v>9.61135658472445</v>
      </c>
      <c r="S49" s="256">
        <v>15.7640402924354</v>
      </c>
      <c r="T49" s="256" t="s">
        <v>212</v>
      </c>
      <c r="U49" s="254">
        <v>1</v>
      </c>
      <c r="V49" s="254">
        <v>1</v>
      </c>
      <c r="W49" s="257"/>
      <c r="X49" s="257"/>
      <c r="Y49" s="257"/>
      <c r="Z49" s="256">
        <v>0</v>
      </c>
      <c r="AA49" s="256">
        <v>0</v>
      </c>
      <c r="AB49" s="256">
        <v>0</v>
      </c>
      <c r="AC49" s="254">
        <v>0</v>
      </c>
      <c r="AD49" s="254">
        <v>0</v>
      </c>
      <c r="AE49" s="254">
        <v>0</v>
      </c>
      <c r="AF49" s="254">
        <v>0</v>
      </c>
      <c r="AG49" s="255">
        <v>12</v>
      </c>
      <c r="AH49" s="254">
        <v>1</v>
      </c>
      <c r="AI49" s="257">
        <v>1</v>
      </c>
      <c r="AJ49" s="257"/>
      <c r="AK49" s="257"/>
      <c r="AL49" s="257"/>
      <c r="AM49" s="256">
        <v>0</v>
      </c>
      <c r="AN49" s="256">
        <v>0</v>
      </c>
      <c r="AO49" s="256">
        <v>0</v>
      </c>
      <c r="AP49" s="254">
        <v>0</v>
      </c>
      <c r="AQ49" s="240">
        <v>0</v>
      </c>
      <c r="AR49" s="240">
        <v>0</v>
      </c>
      <c r="AS49" s="240">
        <v>0</v>
      </c>
    </row>
    <row r="50" s="219" customFormat="1" ht="15" customHeight="1" spans="1:45">
      <c r="A50" s="239" t="s">
        <v>322</v>
      </c>
      <c r="B50" s="239" t="s">
        <v>230</v>
      </c>
      <c r="C50" s="240">
        <v>20782.8276023</v>
      </c>
      <c r="D50" s="240">
        <v>13259.6621615</v>
      </c>
      <c r="E50" s="240">
        <v>5333.4068896</v>
      </c>
      <c r="F50" s="240">
        <v>2189.7585512</v>
      </c>
      <c r="G50" s="240">
        <v>18248.1221396</v>
      </c>
      <c r="H50" s="240">
        <v>8953.219434</v>
      </c>
      <c r="I50" s="240">
        <v>8888.0714548</v>
      </c>
      <c r="J50" s="240">
        <v>406.8312508</v>
      </c>
      <c r="K50" s="240">
        <v>25183.2003838</v>
      </c>
      <c r="L50" s="240">
        <v>15077.987831</v>
      </c>
      <c r="M50" s="240">
        <v>9456.2948124</v>
      </c>
      <c r="N50" s="240">
        <v>648.9177404</v>
      </c>
      <c r="O50" s="240">
        <v>20782.8276023</v>
      </c>
      <c r="P50" s="240">
        <v>18248.1221396</v>
      </c>
      <c r="Q50" s="254">
        <v>25183.2003838</v>
      </c>
      <c r="R50" s="255">
        <v>38.004339247326</v>
      </c>
      <c r="S50" s="256">
        <v>31.4232242566944</v>
      </c>
      <c r="T50" s="256" t="s">
        <v>212</v>
      </c>
      <c r="U50" s="254">
        <v>0</v>
      </c>
      <c r="V50" s="254">
        <v>0</v>
      </c>
      <c r="W50" s="257"/>
      <c r="X50" s="257"/>
      <c r="Y50" s="257"/>
      <c r="Z50" s="256">
        <v>0.485583946026367</v>
      </c>
      <c r="AA50" s="256">
        <v>0</v>
      </c>
      <c r="AB50" s="256">
        <v>0</v>
      </c>
      <c r="AC50" s="254">
        <v>3.54439806244723</v>
      </c>
      <c r="AD50" s="254">
        <v>3.54439806244723</v>
      </c>
      <c r="AE50" s="254">
        <v>0</v>
      </c>
      <c r="AF50" s="254">
        <v>0</v>
      </c>
      <c r="AG50" s="255">
        <v>35</v>
      </c>
      <c r="AH50" s="254">
        <v>0</v>
      </c>
      <c r="AI50" s="257">
        <v>0</v>
      </c>
      <c r="AJ50" s="257"/>
      <c r="AK50" s="257"/>
      <c r="AL50" s="257"/>
      <c r="AM50" s="256">
        <v>5</v>
      </c>
      <c r="AN50" s="256">
        <v>6.2</v>
      </c>
      <c r="AO50" s="256">
        <v>0</v>
      </c>
      <c r="AP50" s="254">
        <v>104.379258638512</v>
      </c>
      <c r="AQ50" s="240">
        <v>36.4962442792</v>
      </c>
      <c r="AR50" s="240">
        <v>67.883014359312</v>
      </c>
      <c r="AS50" s="240">
        <v>0</v>
      </c>
    </row>
    <row r="51" s="219" customFormat="1" ht="15" customHeight="1" spans="1:45">
      <c r="A51" s="239" t="s">
        <v>323</v>
      </c>
      <c r="B51" s="239" t="s">
        <v>230</v>
      </c>
      <c r="C51" s="240">
        <v>6498.0842137</v>
      </c>
      <c r="D51" s="240">
        <v>5408.1072505</v>
      </c>
      <c r="E51" s="240">
        <v>1047.1244436</v>
      </c>
      <c r="F51" s="240">
        <v>42.8525196</v>
      </c>
      <c r="G51" s="240">
        <v>9341.9690037</v>
      </c>
      <c r="H51" s="240">
        <v>6647.2184305</v>
      </c>
      <c r="I51" s="240">
        <v>2574.854234</v>
      </c>
      <c r="J51" s="240">
        <v>119.8963392</v>
      </c>
      <c r="K51" s="240">
        <v>9823.645619</v>
      </c>
      <c r="L51" s="240">
        <v>6608.707829</v>
      </c>
      <c r="M51" s="240">
        <v>3053.3795828</v>
      </c>
      <c r="N51" s="240">
        <v>161.5582072</v>
      </c>
      <c r="O51" s="240">
        <v>6498.0842137</v>
      </c>
      <c r="P51" s="240">
        <v>9341.9690037</v>
      </c>
      <c r="Q51" s="254">
        <v>9823.645619</v>
      </c>
      <c r="R51" s="255">
        <v>5.15605024068509</v>
      </c>
      <c r="S51" s="256">
        <v>15.7779152918313</v>
      </c>
      <c r="T51" s="256" t="s">
        <v>212</v>
      </c>
      <c r="U51" s="254">
        <v>1</v>
      </c>
      <c r="V51" s="254">
        <v>0</v>
      </c>
      <c r="W51" s="257"/>
      <c r="X51" s="257"/>
      <c r="Y51" s="257"/>
      <c r="Z51" s="256">
        <v>0</v>
      </c>
      <c r="AA51" s="256">
        <v>0</v>
      </c>
      <c r="AB51" s="256">
        <v>0</v>
      </c>
      <c r="AC51" s="254">
        <v>0</v>
      </c>
      <c r="AD51" s="254">
        <v>0</v>
      </c>
      <c r="AE51" s="254">
        <v>0</v>
      </c>
      <c r="AF51" s="254">
        <v>0</v>
      </c>
      <c r="AG51" s="255">
        <v>4.7</v>
      </c>
      <c r="AH51" s="254">
        <v>1</v>
      </c>
      <c r="AI51" s="257">
        <v>0</v>
      </c>
      <c r="AJ51" s="257"/>
      <c r="AK51" s="257"/>
      <c r="AL51" s="257"/>
      <c r="AM51" s="256">
        <v>0</v>
      </c>
      <c r="AN51" s="256">
        <v>0</v>
      </c>
      <c r="AO51" s="256">
        <v>0</v>
      </c>
      <c r="AP51" s="254">
        <v>0</v>
      </c>
      <c r="AQ51" s="240">
        <v>0</v>
      </c>
      <c r="AR51" s="240">
        <v>0</v>
      </c>
      <c r="AS51" s="240">
        <v>0</v>
      </c>
    </row>
    <row r="52" s="219" customFormat="1" ht="15" customHeight="1" spans="1:45">
      <c r="A52" s="239" t="s">
        <v>324</v>
      </c>
      <c r="B52" s="239" t="s">
        <v>235</v>
      </c>
      <c r="C52" s="240">
        <v>13956.12923</v>
      </c>
      <c r="D52" s="240">
        <v>9391.29412</v>
      </c>
      <c r="E52" s="240">
        <v>3791.9826256</v>
      </c>
      <c r="F52" s="240">
        <v>772.8524844</v>
      </c>
      <c r="G52" s="240">
        <v>10335.766368</v>
      </c>
      <c r="H52" s="240">
        <v>6943.149076</v>
      </c>
      <c r="I52" s="240">
        <v>2943.0034772</v>
      </c>
      <c r="J52" s="240">
        <v>449.6138148</v>
      </c>
      <c r="K52" s="240">
        <v>11541.1638149</v>
      </c>
      <c r="L52" s="240">
        <v>7728.0291565</v>
      </c>
      <c r="M52" s="240">
        <v>2716.5661872</v>
      </c>
      <c r="N52" s="240">
        <v>1096.5684712</v>
      </c>
      <c r="O52" s="240">
        <v>13956.12923</v>
      </c>
      <c r="P52" s="240">
        <v>10335.766368</v>
      </c>
      <c r="Q52" s="254">
        <v>11541.1638149</v>
      </c>
      <c r="R52" s="255">
        <v>11.6623906150972</v>
      </c>
      <c r="S52" s="256">
        <v>21.8326280029132</v>
      </c>
      <c r="T52" s="256" t="s">
        <v>212</v>
      </c>
      <c r="U52" s="254">
        <v>1</v>
      </c>
      <c r="V52" s="254">
        <v>1</v>
      </c>
      <c r="W52" s="257"/>
      <c r="X52" s="257"/>
      <c r="Y52" s="257"/>
      <c r="Z52" s="256">
        <v>0</v>
      </c>
      <c r="AA52" s="256">
        <v>0</v>
      </c>
      <c r="AB52" s="256">
        <v>0</v>
      </c>
      <c r="AC52" s="254">
        <v>0</v>
      </c>
      <c r="AD52" s="254">
        <v>0</v>
      </c>
      <c r="AE52" s="254">
        <v>0</v>
      </c>
      <c r="AF52" s="254">
        <v>0</v>
      </c>
      <c r="AG52" s="255">
        <v>-3.9</v>
      </c>
      <c r="AH52" s="254">
        <v>1</v>
      </c>
      <c r="AI52" s="257">
        <v>1</v>
      </c>
      <c r="AJ52" s="257"/>
      <c r="AK52" s="257"/>
      <c r="AL52" s="257"/>
      <c r="AM52" s="256">
        <v>0</v>
      </c>
      <c r="AN52" s="256">
        <v>0</v>
      </c>
      <c r="AO52" s="256">
        <v>0</v>
      </c>
      <c r="AP52" s="254">
        <v>0</v>
      </c>
      <c r="AQ52" s="240">
        <v>0</v>
      </c>
      <c r="AR52" s="240">
        <v>0</v>
      </c>
      <c r="AS52" s="240">
        <v>0</v>
      </c>
    </row>
    <row r="53" s="219" customFormat="1" ht="15" customHeight="1" spans="1:45">
      <c r="A53" s="239" t="s">
        <v>325</v>
      </c>
      <c r="B53" s="239" t="s">
        <v>235</v>
      </c>
      <c r="C53" s="240">
        <v>29042.7272308</v>
      </c>
      <c r="D53" s="240">
        <v>23541.674578</v>
      </c>
      <c r="E53" s="240">
        <v>5083.5426504</v>
      </c>
      <c r="F53" s="240">
        <v>417.5100024</v>
      </c>
      <c r="G53" s="240">
        <v>22285.3633769</v>
      </c>
      <c r="H53" s="240">
        <v>16364.5411405</v>
      </c>
      <c r="I53" s="240">
        <v>5575.9073184</v>
      </c>
      <c r="J53" s="240">
        <v>344.914918</v>
      </c>
      <c r="K53" s="240">
        <v>24968.1879524</v>
      </c>
      <c r="L53" s="240">
        <v>17565.541836</v>
      </c>
      <c r="M53" s="240">
        <v>6951.5154096</v>
      </c>
      <c r="N53" s="240">
        <v>451.1307068</v>
      </c>
      <c r="O53" s="240">
        <v>29042.7272308</v>
      </c>
      <c r="P53" s="240">
        <v>22285.3633769</v>
      </c>
      <c r="Q53" s="254">
        <v>24968.1879524</v>
      </c>
      <c r="R53" s="255">
        <v>12.0385049600802</v>
      </c>
      <c r="S53" s="256">
        <v>22.3195293986609</v>
      </c>
      <c r="T53" s="256" t="s">
        <v>212</v>
      </c>
      <c r="U53" s="254">
        <v>1</v>
      </c>
      <c r="V53" s="254">
        <v>1</v>
      </c>
      <c r="W53" s="257"/>
      <c r="X53" s="257"/>
      <c r="Y53" s="257"/>
      <c r="Z53" s="256">
        <v>0</v>
      </c>
      <c r="AA53" s="256">
        <v>0</v>
      </c>
      <c r="AB53" s="256">
        <v>0</v>
      </c>
      <c r="AC53" s="254">
        <v>0</v>
      </c>
      <c r="AD53" s="254">
        <v>0</v>
      </c>
      <c r="AE53" s="254">
        <v>0</v>
      </c>
      <c r="AF53" s="254">
        <v>0</v>
      </c>
      <c r="AG53" s="255">
        <v>10.6</v>
      </c>
      <c r="AH53" s="254">
        <v>1</v>
      </c>
      <c r="AI53" s="257">
        <v>1</v>
      </c>
      <c r="AJ53" s="257"/>
      <c r="AK53" s="257"/>
      <c r="AL53" s="257"/>
      <c r="AM53" s="256">
        <v>0</v>
      </c>
      <c r="AN53" s="256">
        <v>0</v>
      </c>
      <c r="AO53" s="256">
        <v>0</v>
      </c>
      <c r="AP53" s="254">
        <v>0</v>
      </c>
      <c r="AQ53" s="240">
        <v>0</v>
      </c>
      <c r="AR53" s="240">
        <v>0</v>
      </c>
      <c r="AS53" s="240">
        <v>0</v>
      </c>
    </row>
    <row r="54" s="219" customFormat="1" ht="15" customHeight="1" spans="1:45">
      <c r="A54" s="239" t="s">
        <v>326</v>
      </c>
      <c r="B54" s="239" t="s">
        <v>239</v>
      </c>
      <c r="C54" s="240">
        <v>14097.1949156</v>
      </c>
      <c r="D54" s="240">
        <v>11491.479242</v>
      </c>
      <c r="E54" s="240">
        <v>2372.474028</v>
      </c>
      <c r="F54" s="240">
        <v>233.2416456</v>
      </c>
      <c r="G54" s="240">
        <v>15097.312563</v>
      </c>
      <c r="H54" s="240">
        <v>12428.152537</v>
      </c>
      <c r="I54" s="240">
        <v>2476.5032392</v>
      </c>
      <c r="J54" s="240">
        <v>192.6567868</v>
      </c>
      <c r="K54" s="240">
        <v>21407.670019</v>
      </c>
      <c r="L54" s="240">
        <v>14555.075393</v>
      </c>
      <c r="M54" s="240">
        <v>6543.2912788</v>
      </c>
      <c r="N54" s="240">
        <v>309.3033472</v>
      </c>
      <c r="O54" s="240">
        <v>14097.1949156</v>
      </c>
      <c r="P54" s="240">
        <v>15097.312563</v>
      </c>
      <c r="Q54" s="254">
        <v>21407.670019</v>
      </c>
      <c r="R54" s="255">
        <v>41.7978857473297</v>
      </c>
      <c r="S54" s="256">
        <v>31.1008818720672</v>
      </c>
      <c r="T54" s="256" t="s">
        <v>212</v>
      </c>
      <c r="U54" s="254">
        <v>0</v>
      </c>
      <c r="V54" s="254">
        <v>0</v>
      </c>
      <c r="W54" s="257"/>
      <c r="X54" s="257"/>
      <c r="Y54" s="257"/>
      <c r="Z54" s="256">
        <v>4.27913044603005</v>
      </c>
      <c r="AA54" s="256">
        <v>0</v>
      </c>
      <c r="AB54" s="256">
        <v>0</v>
      </c>
      <c r="AC54" s="254">
        <v>25.8413479366261</v>
      </c>
      <c r="AD54" s="254">
        <v>25.8413479366261</v>
      </c>
      <c r="AE54" s="254">
        <v>0</v>
      </c>
      <c r="AF54" s="254">
        <v>0</v>
      </c>
      <c r="AG54" s="255">
        <v>19</v>
      </c>
      <c r="AH54" s="254">
        <v>1</v>
      </c>
      <c r="AI54" s="257">
        <v>0</v>
      </c>
      <c r="AJ54" s="257"/>
      <c r="AK54" s="257"/>
      <c r="AL54" s="257"/>
      <c r="AM54" s="256">
        <v>0</v>
      </c>
      <c r="AN54" s="256">
        <v>0</v>
      </c>
      <c r="AO54" s="256">
        <v>0</v>
      </c>
      <c r="AP54" s="254">
        <v>0</v>
      </c>
      <c r="AQ54" s="240">
        <v>0</v>
      </c>
      <c r="AR54" s="240">
        <v>0</v>
      </c>
      <c r="AS54" s="240">
        <v>0</v>
      </c>
    </row>
    <row r="55" s="219" customFormat="1" ht="15" customHeight="1" spans="1:45">
      <c r="A55" s="239" t="s">
        <v>327</v>
      </c>
      <c r="B55" s="239" t="s">
        <v>239</v>
      </c>
      <c r="C55" s="240">
        <v>27880.6327561</v>
      </c>
      <c r="D55" s="240">
        <v>19676.0022065</v>
      </c>
      <c r="E55" s="240">
        <v>7514.6955768</v>
      </c>
      <c r="F55" s="240">
        <v>689.9349728</v>
      </c>
      <c r="G55" s="240">
        <v>28254.7816347</v>
      </c>
      <c r="H55" s="240">
        <v>18597.8357155</v>
      </c>
      <c r="I55" s="240">
        <v>8745.7058388</v>
      </c>
      <c r="J55" s="240">
        <v>911.2400804</v>
      </c>
      <c r="K55" s="240">
        <v>35968.7607141</v>
      </c>
      <c r="L55" s="240">
        <v>21503.7307765</v>
      </c>
      <c r="M55" s="240">
        <v>12884.73899</v>
      </c>
      <c r="N55" s="240">
        <v>1580.2909476</v>
      </c>
      <c r="O55" s="240">
        <v>27880.6327561</v>
      </c>
      <c r="P55" s="240">
        <v>28254.7816347</v>
      </c>
      <c r="Q55" s="254">
        <v>35968.7607141</v>
      </c>
      <c r="R55" s="255">
        <v>27.3014995448642</v>
      </c>
      <c r="S55" s="256">
        <v>33.3207599230178</v>
      </c>
      <c r="T55" s="256" t="s">
        <v>212</v>
      </c>
      <c r="U55" s="254">
        <v>1</v>
      </c>
      <c r="V55" s="254">
        <v>0</v>
      </c>
      <c r="W55" s="257"/>
      <c r="X55" s="257"/>
      <c r="Y55" s="257"/>
      <c r="Z55" s="256">
        <v>0</v>
      </c>
      <c r="AA55" s="256">
        <v>0</v>
      </c>
      <c r="AB55" s="256">
        <v>0</v>
      </c>
      <c r="AC55" s="254">
        <v>0</v>
      </c>
      <c r="AD55" s="254">
        <v>0</v>
      </c>
      <c r="AE55" s="254">
        <v>0</v>
      </c>
      <c r="AF55" s="254">
        <v>0</v>
      </c>
      <c r="AG55" s="255">
        <v>15.4</v>
      </c>
      <c r="AH55" s="254">
        <v>1</v>
      </c>
      <c r="AI55" s="257">
        <v>0</v>
      </c>
      <c r="AJ55" s="257"/>
      <c r="AK55" s="257"/>
      <c r="AL55" s="257"/>
      <c r="AM55" s="256">
        <v>0</v>
      </c>
      <c r="AN55" s="256">
        <v>0</v>
      </c>
      <c r="AO55" s="256">
        <v>0</v>
      </c>
      <c r="AP55" s="254">
        <v>0</v>
      </c>
      <c r="AQ55" s="240">
        <v>0</v>
      </c>
      <c r="AR55" s="240">
        <v>0</v>
      </c>
      <c r="AS55" s="240">
        <v>0</v>
      </c>
    </row>
    <row r="56" s="219" customFormat="1" ht="15" customHeight="1" spans="1:45">
      <c r="A56" s="239" t="s">
        <v>328</v>
      </c>
      <c r="B56" s="239" t="s">
        <v>239</v>
      </c>
      <c r="C56" s="240">
        <v>12750.1260656</v>
      </c>
      <c r="D56" s="240">
        <v>8315.620128</v>
      </c>
      <c r="E56" s="240">
        <v>4050.7439184</v>
      </c>
      <c r="F56" s="240">
        <v>383.7620192</v>
      </c>
      <c r="G56" s="240">
        <v>12048.5876221</v>
      </c>
      <c r="H56" s="240">
        <v>8840.4649725</v>
      </c>
      <c r="I56" s="240">
        <v>2144.9235864</v>
      </c>
      <c r="J56" s="240">
        <v>1063.1990632</v>
      </c>
      <c r="K56" s="240">
        <v>17226.6358464</v>
      </c>
      <c r="L56" s="240">
        <v>12408.25051</v>
      </c>
      <c r="M56" s="240">
        <v>4370.7208068</v>
      </c>
      <c r="N56" s="240">
        <v>447.6645296</v>
      </c>
      <c r="O56" s="240">
        <v>12750.1260656</v>
      </c>
      <c r="P56" s="240">
        <v>12048.5876221</v>
      </c>
      <c r="Q56" s="254">
        <v>17226.6358464</v>
      </c>
      <c r="R56" s="255">
        <v>42.9763918121176</v>
      </c>
      <c r="S56" s="256">
        <v>15.9186041438961</v>
      </c>
      <c r="T56" s="256" t="s">
        <v>212</v>
      </c>
      <c r="U56" s="254">
        <v>0</v>
      </c>
      <c r="V56" s="254">
        <v>0</v>
      </c>
      <c r="W56" s="257"/>
      <c r="X56" s="257"/>
      <c r="Y56" s="257"/>
      <c r="Z56" s="256">
        <v>5</v>
      </c>
      <c r="AA56" s="256">
        <v>0.457636510817935</v>
      </c>
      <c r="AB56" s="256">
        <v>0</v>
      </c>
      <c r="AC56" s="254">
        <v>27.4054994039972</v>
      </c>
      <c r="AD56" s="254">
        <v>24.0971752442</v>
      </c>
      <c r="AE56" s="254">
        <v>3.3083241597972</v>
      </c>
      <c r="AF56" s="254">
        <v>0</v>
      </c>
      <c r="AG56" s="255">
        <v>30.8</v>
      </c>
      <c r="AH56" s="254">
        <v>0</v>
      </c>
      <c r="AI56" s="257">
        <v>0</v>
      </c>
      <c r="AJ56" s="257"/>
      <c r="AK56" s="257"/>
      <c r="AL56" s="257"/>
      <c r="AM56" s="256">
        <v>5</v>
      </c>
      <c r="AN56" s="256">
        <v>2</v>
      </c>
      <c r="AO56" s="256">
        <v>0</v>
      </c>
      <c r="AP56" s="254">
        <v>38.55548039072</v>
      </c>
      <c r="AQ56" s="240">
        <v>24.0971752442</v>
      </c>
      <c r="AR56" s="240">
        <v>14.45830514652</v>
      </c>
      <c r="AS56" s="240">
        <v>0</v>
      </c>
    </row>
    <row r="57" s="219" customFormat="1" ht="15" customHeight="1" spans="1:45">
      <c r="A57" s="239" t="s">
        <v>329</v>
      </c>
      <c r="B57" s="239" t="s">
        <v>239</v>
      </c>
      <c r="C57" s="240">
        <v>8384.917587</v>
      </c>
      <c r="D57" s="240">
        <v>6029.378373</v>
      </c>
      <c r="E57" s="240">
        <v>2228.30199</v>
      </c>
      <c r="F57" s="240">
        <v>127.237224</v>
      </c>
      <c r="G57" s="240">
        <v>7018.7176695</v>
      </c>
      <c r="H57" s="240">
        <v>5207.2778775</v>
      </c>
      <c r="I57" s="240">
        <v>1688.9695256</v>
      </c>
      <c r="J57" s="240">
        <v>122.4702664</v>
      </c>
      <c r="K57" s="240">
        <v>8072.5339767</v>
      </c>
      <c r="L57" s="240">
        <v>6341.9218995</v>
      </c>
      <c r="M57" s="240">
        <v>1586.5590936</v>
      </c>
      <c r="N57" s="240">
        <v>144.0529836</v>
      </c>
      <c r="O57" s="240">
        <v>8384.917587</v>
      </c>
      <c r="P57" s="240">
        <v>7018.7176695</v>
      </c>
      <c r="Q57" s="254">
        <v>8072.5339767</v>
      </c>
      <c r="R57" s="255">
        <v>15.0143709552442</v>
      </c>
      <c r="S57" s="256">
        <v>11.9770533778932</v>
      </c>
      <c r="T57" s="256" t="s">
        <v>212</v>
      </c>
      <c r="U57" s="254">
        <v>1</v>
      </c>
      <c r="V57" s="254">
        <v>1</v>
      </c>
      <c r="W57" s="257"/>
      <c r="X57" s="257"/>
      <c r="Y57" s="257"/>
      <c r="Z57" s="256">
        <v>0</v>
      </c>
      <c r="AA57" s="256">
        <v>0</v>
      </c>
      <c r="AB57" s="256">
        <v>0</v>
      </c>
      <c r="AC57" s="254">
        <v>0</v>
      </c>
      <c r="AD57" s="254">
        <v>0</v>
      </c>
      <c r="AE57" s="254">
        <v>0</v>
      </c>
      <c r="AF57" s="254">
        <v>0</v>
      </c>
      <c r="AG57" s="255">
        <v>11.5</v>
      </c>
      <c r="AH57" s="254">
        <v>1</v>
      </c>
      <c r="AI57" s="257">
        <v>1</v>
      </c>
      <c r="AJ57" s="257"/>
      <c r="AK57" s="257"/>
      <c r="AL57" s="257"/>
      <c r="AM57" s="256">
        <v>0</v>
      </c>
      <c r="AN57" s="256">
        <v>0</v>
      </c>
      <c r="AO57" s="256">
        <v>0</v>
      </c>
      <c r="AP57" s="254">
        <v>0</v>
      </c>
      <c r="AQ57" s="240">
        <v>0</v>
      </c>
      <c r="AR57" s="240">
        <v>0</v>
      </c>
      <c r="AS57" s="240">
        <v>0</v>
      </c>
    </row>
    <row r="58" s="219" customFormat="1" ht="15" customHeight="1" spans="1:45">
      <c r="A58" s="239" t="s">
        <v>330</v>
      </c>
      <c r="B58" s="239" t="s">
        <v>239</v>
      </c>
      <c r="C58" s="240">
        <v>7717.9305538</v>
      </c>
      <c r="D58" s="240">
        <v>4915.555161</v>
      </c>
      <c r="E58" s="240">
        <v>1534.7830072</v>
      </c>
      <c r="F58" s="240">
        <v>1267.5923856</v>
      </c>
      <c r="G58" s="240">
        <v>8871.2432756</v>
      </c>
      <c r="H58" s="240">
        <v>6361.062108</v>
      </c>
      <c r="I58" s="240">
        <v>2317.8156048</v>
      </c>
      <c r="J58" s="240">
        <v>192.3655628</v>
      </c>
      <c r="K58" s="240">
        <v>12939.1655613</v>
      </c>
      <c r="L58" s="240">
        <v>7814.3176885</v>
      </c>
      <c r="M58" s="240">
        <v>4096.0275356</v>
      </c>
      <c r="N58" s="240">
        <v>1028.8203372</v>
      </c>
      <c r="O58" s="240">
        <v>7717.9305538</v>
      </c>
      <c r="P58" s="240">
        <v>8871.2432756</v>
      </c>
      <c r="Q58" s="254">
        <v>12939.1655613</v>
      </c>
      <c r="R58" s="255">
        <v>45.8551542249851</v>
      </c>
      <c r="S58" s="256">
        <v>22.8018989202763</v>
      </c>
      <c r="T58" s="256" t="s">
        <v>212</v>
      </c>
      <c r="U58" s="254">
        <v>0</v>
      </c>
      <c r="V58" s="254">
        <v>0</v>
      </c>
      <c r="W58" s="257"/>
      <c r="X58" s="257"/>
      <c r="Y58" s="257"/>
      <c r="Z58" s="256">
        <v>5</v>
      </c>
      <c r="AA58" s="256">
        <v>3.33639892368544</v>
      </c>
      <c r="AB58" s="256">
        <v>0</v>
      </c>
      <c r="AC58" s="254">
        <v>35.5012904610781</v>
      </c>
      <c r="AD58" s="254">
        <v>17.7424865512</v>
      </c>
      <c r="AE58" s="254">
        <v>17.7588039098781</v>
      </c>
      <c r="AF58" s="254">
        <v>0</v>
      </c>
      <c r="AG58" s="255">
        <v>21.3</v>
      </c>
      <c r="AH58" s="254">
        <v>1</v>
      </c>
      <c r="AI58" s="257">
        <v>0</v>
      </c>
      <c r="AJ58" s="257"/>
      <c r="AK58" s="257"/>
      <c r="AL58" s="257"/>
      <c r="AM58" s="256">
        <v>0</v>
      </c>
      <c r="AN58" s="256">
        <v>0</v>
      </c>
      <c r="AO58" s="256">
        <v>0</v>
      </c>
      <c r="AP58" s="254">
        <v>0</v>
      </c>
      <c r="AQ58" s="240">
        <v>0</v>
      </c>
      <c r="AR58" s="240">
        <v>0</v>
      </c>
      <c r="AS58" s="240">
        <v>0</v>
      </c>
    </row>
    <row r="59" s="219" customFormat="1" ht="15" customHeight="1" spans="1:45">
      <c r="A59" s="239" t="s">
        <v>331</v>
      </c>
      <c r="B59" s="239" t="s">
        <v>239</v>
      </c>
      <c r="C59" s="240">
        <v>23947.2187351</v>
      </c>
      <c r="D59" s="240">
        <v>16031.5934415</v>
      </c>
      <c r="E59" s="240">
        <v>7025.3705524</v>
      </c>
      <c r="F59" s="240">
        <v>890.2547412</v>
      </c>
      <c r="G59" s="240">
        <v>15417.4572903</v>
      </c>
      <c r="H59" s="240">
        <v>12349.7254175</v>
      </c>
      <c r="I59" s="240">
        <v>1924.4575812</v>
      </c>
      <c r="J59" s="240">
        <v>1143.2742916</v>
      </c>
      <c r="K59" s="240">
        <v>13295.6548366</v>
      </c>
      <c r="L59" s="240">
        <v>8768.951311</v>
      </c>
      <c r="M59" s="240">
        <v>3407.4406688</v>
      </c>
      <c r="N59" s="240">
        <v>1119.2628568</v>
      </c>
      <c r="O59" s="240">
        <v>23947.2187351</v>
      </c>
      <c r="P59" s="240">
        <v>15417.4572903</v>
      </c>
      <c r="Q59" s="254">
        <v>13295.6548366</v>
      </c>
      <c r="R59" s="255">
        <v>-13.7623371594157</v>
      </c>
      <c r="S59" s="256">
        <v>20.3565159638056</v>
      </c>
      <c r="T59" s="256" t="s">
        <v>212</v>
      </c>
      <c r="U59" s="254">
        <v>1</v>
      </c>
      <c r="V59" s="254">
        <v>1</v>
      </c>
      <c r="W59" s="257"/>
      <c r="X59" s="257"/>
      <c r="Y59" s="257"/>
      <c r="Z59" s="256">
        <v>0</v>
      </c>
      <c r="AA59" s="256">
        <v>0</v>
      </c>
      <c r="AB59" s="256">
        <v>0</v>
      </c>
      <c r="AC59" s="254">
        <v>0</v>
      </c>
      <c r="AD59" s="254">
        <v>0</v>
      </c>
      <c r="AE59" s="254">
        <v>0</v>
      </c>
      <c r="AF59" s="254">
        <v>0</v>
      </c>
      <c r="AG59" s="255">
        <v>-9.6</v>
      </c>
      <c r="AH59" s="254">
        <v>1</v>
      </c>
      <c r="AI59" s="257">
        <v>1</v>
      </c>
      <c r="AJ59" s="257"/>
      <c r="AK59" s="257"/>
      <c r="AL59" s="257"/>
      <c r="AM59" s="256">
        <v>0</v>
      </c>
      <c r="AN59" s="256">
        <v>0</v>
      </c>
      <c r="AO59" s="256">
        <v>0</v>
      </c>
      <c r="AP59" s="254">
        <v>0</v>
      </c>
      <c r="AQ59" s="240">
        <v>0</v>
      </c>
      <c r="AR59" s="240">
        <v>0</v>
      </c>
      <c r="AS59" s="240">
        <v>0</v>
      </c>
    </row>
    <row r="60" s="219" customFormat="1" ht="15" customHeight="1" spans="1:45">
      <c r="A60" s="239" t="s">
        <v>332</v>
      </c>
      <c r="B60" s="239" t="s">
        <v>248</v>
      </c>
      <c r="C60" s="240">
        <v>6229.9775684</v>
      </c>
      <c r="D60" s="240">
        <v>5539.805808</v>
      </c>
      <c r="E60" s="240">
        <v>639.213488</v>
      </c>
      <c r="F60" s="240">
        <v>50.9582724</v>
      </c>
      <c r="G60" s="240">
        <v>5530.7598399</v>
      </c>
      <c r="H60" s="240">
        <v>5065.6677555</v>
      </c>
      <c r="I60" s="240">
        <v>418.211004</v>
      </c>
      <c r="J60" s="240">
        <v>46.8810804</v>
      </c>
      <c r="K60" s="240">
        <v>7244.4060836</v>
      </c>
      <c r="L60" s="240">
        <v>6516.82972</v>
      </c>
      <c r="M60" s="240">
        <v>665.427014</v>
      </c>
      <c r="N60" s="240">
        <v>62.1493496</v>
      </c>
      <c r="O60" s="240">
        <v>6229.9775684</v>
      </c>
      <c r="P60" s="240">
        <v>5530.7598399</v>
      </c>
      <c r="Q60" s="254">
        <v>7244.4060836</v>
      </c>
      <c r="R60" s="255">
        <v>30.9839207144273</v>
      </c>
      <c r="S60" s="256">
        <v>16.8651055374229</v>
      </c>
      <c r="T60" s="256" t="s">
        <v>212</v>
      </c>
      <c r="U60" s="254">
        <v>1</v>
      </c>
      <c r="V60" s="254">
        <v>0</v>
      </c>
      <c r="W60" s="257"/>
      <c r="X60" s="257"/>
      <c r="Y60" s="257"/>
      <c r="Z60" s="256">
        <v>0</v>
      </c>
      <c r="AA60" s="256">
        <v>0</v>
      </c>
      <c r="AB60" s="256">
        <v>0</v>
      </c>
      <c r="AC60" s="254">
        <v>0</v>
      </c>
      <c r="AD60" s="254">
        <v>0</v>
      </c>
      <c r="AE60" s="254">
        <v>0</v>
      </c>
      <c r="AF60" s="254">
        <v>0</v>
      </c>
      <c r="AG60" s="255">
        <v>26.6</v>
      </c>
      <c r="AH60" s="254">
        <v>0</v>
      </c>
      <c r="AI60" s="257">
        <v>0</v>
      </c>
      <c r="AJ60" s="257"/>
      <c r="AK60" s="257"/>
      <c r="AL60" s="257"/>
      <c r="AM60" s="256">
        <v>2.8</v>
      </c>
      <c r="AN60" s="256">
        <v>0</v>
      </c>
      <c r="AO60" s="256">
        <v>0</v>
      </c>
      <c r="AP60" s="254">
        <v>6.194451020688</v>
      </c>
      <c r="AQ60" s="240">
        <v>6.194451020688</v>
      </c>
      <c r="AR60" s="240">
        <v>0</v>
      </c>
      <c r="AS60" s="240">
        <v>0</v>
      </c>
    </row>
    <row r="61" s="219" customFormat="1" ht="15" customHeight="1" spans="1:45">
      <c r="A61" s="239" t="s">
        <v>333</v>
      </c>
      <c r="B61" s="239" t="s">
        <v>248</v>
      </c>
      <c r="C61" s="240">
        <v>5032.6768592</v>
      </c>
      <c r="D61" s="240">
        <v>4457.93069</v>
      </c>
      <c r="E61" s="240">
        <v>513.5585912</v>
      </c>
      <c r="F61" s="240">
        <v>61.187578</v>
      </c>
      <c r="G61" s="240">
        <v>7726.7145028</v>
      </c>
      <c r="H61" s="240">
        <v>6874.25412</v>
      </c>
      <c r="I61" s="240">
        <v>662.2530756</v>
      </c>
      <c r="J61" s="240">
        <v>190.2073072</v>
      </c>
      <c r="K61" s="240">
        <v>8431.7620369</v>
      </c>
      <c r="L61" s="240">
        <v>6839.0263105</v>
      </c>
      <c r="M61" s="240">
        <v>1442.311042</v>
      </c>
      <c r="N61" s="240">
        <v>150.4246844</v>
      </c>
      <c r="O61" s="240">
        <v>5032.6768592</v>
      </c>
      <c r="P61" s="240">
        <v>7726.7145028</v>
      </c>
      <c r="Q61" s="254">
        <v>8431.7620369</v>
      </c>
      <c r="R61" s="255">
        <v>9.1248037421922</v>
      </c>
      <c r="S61" s="256">
        <v>24.6211587832156</v>
      </c>
      <c r="T61" s="256" t="s">
        <v>212</v>
      </c>
      <c r="U61" s="254">
        <v>1</v>
      </c>
      <c r="V61" s="254">
        <v>0</v>
      </c>
      <c r="W61" s="257"/>
      <c r="X61" s="257"/>
      <c r="Y61" s="257"/>
      <c r="Z61" s="256">
        <v>0</v>
      </c>
      <c r="AA61" s="256">
        <v>0</v>
      </c>
      <c r="AB61" s="256">
        <v>0</v>
      </c>
      <c r="AC61" s="254">
        <v>0</v>
      </c>
      <c r="AD61" s="254">
        <v>0</v>
      </c>
      <c r="AE61" s="254">
        <v>0</v>
      </c>
      <c r="AF61" s="254">
        <v>0</v>
      </c>
      <c r="AG61" s="255">
        <v>2.9</v>
      </c>
      <c r="AH61" s="254">
        <v>1</v>
      </c>
      <c r="AI61" s="257">
        <v>0</v>
      </c>
      <c r="AJ61" s="257"/>
      <c r="AK61" s="257"/>
      <c r="AL61" s="257"/>
      <c r="AM61" s="256">
        <v>0</v>
      </c>
      <c r="AN61" s="256">
        <v>0</v>
      </c>
      <c r="AO61" s="256">
        <v>0</v>
      </c>
      <c r="AP61" s="254">
        <v>0</v>
      </c>
      <c r="AQ61" s="240">
        <v>0</v>
      </c>
      <c r="AR61" s="240">
        <v>0</v>
      </c>
      <c r="AS61" s="240">
        <v>0</v>
      </c>
    </row>
    <row r="62" s="219" customFormat="1" ht="15" customHeight="1" spans="1:45">
      <c r="A62" s="239" t="s">
        <v>334</v>
      </c>
      <c r="B62" s="239" t="s">
        <v>248</v>
      </c>
      <c r="C62" s="240">
        <v>19552.2648245</v>
      </c>
      <c r="D62" s="240">
        <v>12916.8236605</v>
      </c>
      <c r="E62" s="240">
        <v>6013.6303028</v>
      </c>
      <c r="F62" s="240">
        <v>621.8108612</v>
      </c>
      <c r="G62" s="240">
        <v>17184.747097</v>
      </c>
      <c r="H62" s="240">
        <v>10491.438545</v>
      </c>
      <c r="I62" s="240">
        <v>6128.758278</v>
      </c>
      <c r="J62" s="240">
        <v>564.550274</v>
      </c>
      <c r="K62" s="240">
        <v>14444.5594351</v>
      </c>
      <c r="L62" s="240">
        <v>8757.7823435</v>
      </c>
      <c r="M62" s="240">
        <v>4608.140288</v>
      </c>
      <c r="N62" s="240">
        <v>1078.6368036</v>
      </c>
      <c r="O62" s="240">
        <v>19552.2648245</v>
      </c>
      <c r="P62" s="240">
        <v>17184.747097</v>
      </c>
      <c r="Q62" s="254">
        <v>14444.5594351</v>
      </c>
      <c r="R62" s="255">
        <v>-15.9454640003307</v>
      </c>
      <c r="S62" s="256">
        <v>21.3364443124714</v>
      </c>
      <c r="T62" s="256" t="s">
        <v>212</v>
      </c>
      <c r="U62" s="254">
        <v>1</v>
      </c>
      <c r="V62" s="254">
        <v>1</v>
      </c>
      <c r="W62" s="257"/>
      <c r="X62" s="257"/>
      <c r="Y62" s="257"/>
      <c r="Z62" s="256">
        <v>0</v>
      </c>
      <c r="AA62" s="256">
        <v>0</v>
      </c>
      <c r="AB62" s="256">
        <v>0</v>
      </c>
      <c r="AC62" s="254">
        <v>0</v>
      </c>
      <c r="AD62" s="254">
        <v>0</v>
      </c>
      <c r="AE62" s="254">
        <v>0</v>
      </c>
      <c r="AF62" s="254">
        <v>0</v>
      </c>
      <c r="AG62" s="255">
        <v>4.8</v>
      </c>
      <c r="AH62" s="254">
        <v>1</v>
      </c>
      <c r="AI62" s="257">
        <v>1</v>
      </c>
      <c r="AJ62" s="257"/>
      <c r="AK62" s="257"/>
      <c r="AL62" s="257"/>
      <c r="AM62" s="256">
        <v>0</v>
      </c>
      <c r="AN62" s="256">
        <v>0</v>
      </c>
      <c r="AO62" s="256">
        <v>0</v>
      </c>
      <c r="AP62" s="254">
        <v>0</v>
      </c>
      <c r="AQ62" s="240">
        <v>0</v>
      </c>
      <c r="AR62" s="240">
        <v>0</v>
      </c>
      <c r="AS62" s="240">
        <v>0</v>
      </c>
    </row>
    <row r="63" s="219" customFormat="1" ht="15" customHeight="1" spans="1:45">
      <c r="A63" s="239" t="s">
        <v>335</v>
      </c>
      <c r="B63" s="239" t="s">
        <v>248</v>
      </c>
      <c r="C63" s="240">
        <v>18768.5982128</v>
      </c>
      <c r="D63" s="240">
        <v>14808.351848</v>
      </c>
      <c r="E63" s="240">
        <v>3591.6542584</v>
      </c>
      <c r="F63" s="240">
        <v>368.5921064</v>
      </c>
      <c r="G63" s="240">
        <v>19387.7340998</v>
      </c>
      <c r="H63" s="240">
        <v>13571.133937</v>
      </c>
      <c r="I63" s="240">
        <v>5321.7100244</v>
      </c>
      <c r="J63" s="240">
        <v>494.8901384</v>
      </c>
      <c r="K63" s="240">
        <v>20917.8376755</v>
      </c>
      <c r="L63" s="240">
        <v>14189.0210035</v>
      </c>
      <c r="M63" s="240">
        <v>6085.0585164</v>
      </c>
      <c r="N63" s="240">
        <v>643.7581556</v>
      </c>
      <c r="O63" s="240">
        <v>18768.5982128</v>
      </c>
      <c r="P63" s="240">
        <v>19387.7340998</v>
      </c>
      <c r="Q63" s="254">
        <v>20917.8376755</v>
      </c>
      <c r="R63" s="255">
        <v>7.89212172925242</v>
      </c>
      <c r="S63" s="256">
        <v>46.5130251612114</v>
      </c>
      <c r="T63" s="256" t="s">
        <v>212</v>
      </c>
      <c r="U63" s="254">
        <v>1</v>
      </c>
      <c r="V63" s="254">
        <v>0</v>
      </c>
      <c r="W63" s="257"/>
      <c r="X63" s="257"/>
      <c r="Y63" s="257"/>
      <c r="Z63" s="256">
        <v>0</v>
      </c>
      <c r="AA63" s="256">
        <v>0</v>
      </c>
      <c r="AB63" s="256">
        <v>0</v>
      </c>
      <c r="AC63" s="254">
        <v>0</v>
      </c>
      <c r="AD63" s="254">
        <v>0</v>
      </c>
      <c r="AE63" s="254">
        <v>0</v>
      </c>
      <c r="AF63" s="254">
        <v>0</v>
      </c>
      <c r="AG63" s="255">
        <v>6.5</v>
      </c>
      <c r="AH63" s="254">
        <v>1</v>
      </c>
      <c r="AI63" s="257">
        <v>0</v>
      </c>
      <c r="AJ63" s="257"/>
      <c r="AK63" s="257"/>
      <c r="AL63" s="257"/>
      <c r="AM63" s="256">
        <v>0</v>
      </c>
      <c r="AN63" s="256">
        <v>0</v>
      </c>
      <c r="AO63" s="256">
        <v>0</v>
      </c>
      <c r="AP63" s="254">
        <v>0</v>
      </c>
      <c r="AQ63" s="240">
        <v>0</v>
      </c>
      <c r="AR63" s="240">
        <v>0</v>
      </c>
      <c r="AS63" s="240">
        <v>0</v>
      </c>
    </row>
    <row r="64" s="219" customFormat="1" ht="15" customHeight="1" spans="1:45">
      <c r="A64" s="239" t="s">
        <v>336</v>
      </c>
      <c r="B64" s="239" t="s">
        <v>248</v>
      </c>
      <c r="C64" s="240">
        <v>2918.2028443</v>
      </c>
      <c r="D64" s="240">
        <v>2439.0356475</v>
      </c>
      <c r="E64" s="240">
        <v>240.6692008</v>
      </c>
      <c r="F64" s="240">
        <v>238.497996</v>
      </c>
      <c r="G64" s="240">
        <v>4358.5756185</v>
      </c>
      <c r="H64" s="240">
        <v>2883.7057245</v>
      </c>
      <c r="I64" s="240">
        <v>744.3546172</v>
      </c>
      <c r="J64" s="240">
        <v>730.5152768</v>
      </c>
      <c r="K64" s="240">
        <v>3863.0104731</v>
      </c>
      <c r="L64" s="240">
        <v>2643.6382395</v>
      </c>
      <c r="M64" s="240">
        <v>947.131404</v>
      </c>
      <c r="N64" s="240">
        <v>272.2408296</v>
      </c>
      <c r="O64" s="240">
        <v>2918.2028443</v>
      </c>
      <c r="P64" s="240">
        <v>4358.5756185</v>
      </c>
      <c r="Q64" s="254">
        <v>3863.0104731</v>
      </c>
      <c r="R64" s="255">
        <v>-11.3698875223495</v>
      </c>
      <c r="S64" s="256">
        <v>11.5289655089981</v>
      </c>
      <c r="T64" s="256" t="s">
        <v>212</v>
      </c>
      <c r="U64" s="254">
        <v>1</v>
      </c>
      <c r="V64" s="254">
        <v>0</v>
      </c>
      <c r="W64" s="257"/>
      <c r="X64" s="257"/>
      <c r="Y64" s="257"/>
      <c r="Z64" s="256">
        <v>0</v>
      </c>
      <c r="AA64" s="256">
        <v>0</v>
      </c>
      <c r="AB64" s="256">
        <v>0</v>
      </c>
      <c r="AC64" s="254">
        <v>0</v>
      </c>
      <c r="AD64" s="254">
        <v>0</v>
      </c>
      <c r="AE64" s="254">
        <v>0</v>
      </c>
      <c r="AF64" s="254">
        <v>0</v>
      </c>
      <c r="AG64" s="255">
        <v>8.3</v>
      </c>
      <c r="AH64" s="254">
        <v>1</v>
      </c>
      <c r="AI64" s="257">
        <v>0</v>
      </c>
      <c r="AJ64" s="257"/>
      <c r="AK64" s="257"/>
      <c r="AL64" s="257"/>
      <c r="AM64" s="256">
        <v>0</v>
      </c>
      <c r="AN64" s="256">
        <v>0</v>
      </c>
      <c r="AO64" s="256">
        <v>0</v>
      </c>
      <c r="AP64" s="254">
        <v>0</v>
      </c>
      <c r="AQ64" s="240">
        <v>0</v>
      </c>
      <c r="AR64" s="240">
        <v>0</v>
      </c>
      <c r="AS64" s="240">
        <v>0</v>
      </c>
    </row>
    <row r="65" s="219" customFormat="1" ht="15" customHeight="1" spans="1:45">
      <c r="A65" s="239" t="s">
        <v>337</v>
      </c>
      <c r="B65" s="239" t="s">
        <v>248</v>
      </c>
      <c r="C65" s="240">
        <v>5408.6166449</v>
      </c>
      <c r="D65" s="240">
        <v>3115.0078565</v>
      </c>
      <c r="E65" s="240">
        <v>1799.1186448</v>
      </c>
      <c r="F65" s="240">
        <v>494.4901436</v>
      </c>
      <c r="G65" s="240">
        <v>6707.1838521</v>
      </c>
      <c r="H65" s="240">
        <v>2457.3661645</v>
      </c>
      <c r="I65" s="240">
        <v>3724.1960688</v>
      </c>
      <c r="J65" s="240">
        <v>525.6216188</v>
      </c>
      <c r="K65" s="240">
        <v>7819.6794583</v>
      </c>
      <c r="L65" s="240">
        <v>7129.3436235</v>
      </c>
      <c r="M65" s="240">
        <v>114.4454192</v>
      </c>
      <c r="N65" s="240">
        <v>575.8904156</v>
      </c>
      <c r="O65" s="240">
        <v>5408.6166449</v>
      </c>
      <c r="P65" s="240">
        <v>6707.1838521</v>
      </c>
      <c r="Q65" s="254">
        <v>7819.6794583</v>
      </c>
      <c r="R65" s="255">
        <v>16.5866275732352</v>
      </c>
      <c r="S65" s="256">
        <v>16.8705733604453</v>
      </c>
      <c r="T65" s="256" t="s">
        <v>212</v>
      </c>
      <c r="U65" s="254">
        <v>1</v>
      </c>
      <c r="V65" s="254">
        <v>0</v>
      </c>
      <c r="W65" s="257"/>
      <c r="X65" s="257"/>
      <c r="Y65" s="257"/>
      <c r="Z65" s="256">
        <v>0</v>
      </c>
      <c r="AA65" s="256">
        <v>0</v>
      </c>
      <c r="AB65" s="256">
        <v>0</v>
      </c>
      <c r="AC65" s="254">
        <v>0</v>
      </c>
      <c r="AD65" s="254">
        <v>0</v>
      </c>
      <c r="AE65" s="254">
        <v>0</v>
      </c>
      <c r="AF65" s="254">
        <v>0</v>
      </c>
      <c r="AG65" s="255">
        <v>3.8</v>
      </c>
      <c r="AH65" s="254">
        <v>1</v>
      </c>
      <c r="AI65" s="257">
        <v>0</v>
      </c>
      <c r="AJ65" s="257"/>
      <c r="AK65" s="257"/>
      <c r="AL65" s="257"/>
      <c r="AM65" s="256">
        <v>0</v>
      </c>
      <c r="AN65" s="256">
        <v>0</v>
      </c>
      <c r="AO65" s="256">
        <v>0</v>
      </c>
      <c r="AP65" s="254">
        <v>0</v>
      </c>
      <c r="AQ65" s="240">
        <v>0</v>
      </c>
      <c r="AR65" s="240">
        <v>0</v>
      </c>
      <c r="AS65" s="240">
        <v>0</v>
      </c>
    </row>
    <row r="66" s="219" customFormat="1" ht="15" customHeight="1" spans="1:45">
      <c r="A66" s="239" t="s">
        <v>338</v>
      </c>
      <c r="B66" s="239" t="s">
        <v>256</v>
      </c>
      <c r="C66" s="240">
        <v>9941.1296831</v>
      </c>
      <c r="D66" s="240">
        <v>7091.4658155</v>
      </c>
      <c r="E66" s="240">
        <v>1617.7757128</v>
      </c>
      <c r="F66" s="240">
        <v>1231.8881548</v>
      </c>
      <c r="G66" s="240">
        <v>10733.4060321</v>
      </c>
      <c r="H66" s="240">
        <v>7728.8438685</v>
      </c>
      <c r="I66" s="240">
        <v>1933.7505588</v>
      </c>
      <c r="J66" s="240">
        <v>1070.8116048</v>
      </c>
      <c r="K66" s="240">
        <v>13051.5335504</v>
      </c>
      <c r="L66" s="240">
        <v>8581.18099</v>
      </c>
      <c r="M66" s="240">
        <v>3478.0637328</v>
      </c>
      <c r="N66" s="240">
        <v>992.2888276</v>
      </c>
      <c r="O66" s="240">
        <v>9941.1296831</v>
      </c>
      <c r="P66" s="240">
        <v>10733.4060321</v>
      </c>
      <c r="Q66" s="254">
        <v>13051.5335504</v>
      </c>
      <c r="R66" s="255">
        <v>21.597315068183</v>
      </c>
      <c r="S66" s="256">
        <v>19.321007165549</v>
      </c>
      <c r="T66" s="256" t="s">
        <v>212</v>
      </c>
      <c r="U66" s="254">
        <v>1</v>
      </c>
      <c r="V66" s="254">
        <v>0</v>
      </c>
      <c r="W66" s="257"/>
      <c r="X66" s="257"/>
      <c r="Y66" s="257"/>
      <c r="Z66" s="256">
        <v>0</v>
      </c>
      <c r="AA66" s="256">
        <v>0</v>
      </c>
      <c r="AB66" s="256">
        <v>0</v>
      </c>
      <c r="AC66" s="254">
        <v>0</v>
      </c>
      <c r="AD66" s="254">
        <v>0</v>
      </c>
      <c r="AE66" s="254">
        <v>0</v>
      </c>
      <c r="AF66" s="254">
        <v>0</v>
      </c>
      <c r="AG66" s="255">
        <v>13.3</v>
      </c>
      <c r="AH66" s="254">
        <v>1</v>
      </c>
      <c r="AI66" s="257">
        <v>0</v>
      </c>
      <c r="AJ66" s="257"/>
      <c r="AK66" s="257"/>
      <c r="AL66" s="257"/>
      <c r="AM66" s="256">
        <v>0</v>
      </c>
      <c r="AN66" s="256">
        <v>0</v>
      </c>
      <c r="AO66" s="256">
        <v>0</v>
      </c>
      <c r="AP66" s="254">
        <v>0</v>
      </c>
      <c r="AQ66" s="240">
        <v>0</v>
      </c>
      <c r="AR66" s="240">
        <v>0</v>
      </c>
      <c r="AS66" s="240">
        <v>0</v>
      </c>
    </row>
    <row r="67" s="219" customFormat="1" ht="15" customHeight="1" spans="1:45">
      <c r="A67" s="239" t="s">
        <v>339</v>
      </c>
      <c r="B67" s="239" t="s">
        <v>256</v>
      </c>
      <c r="C67" s="240">
        <v>7894.11157</v>
      </c>
      <c r="D67" s="240">
        <v>6501.476346</v>
      </c>
      <c r="E67" s="240">
        <v>1319.543096</v>
      </c>
      <c r="F67" s="240">
        <v>73.092128</v>
      </c>
      <c r="G67" s="240">
        <v>10205.0957842</v>
      </c>
      <c r="H67" s="240">
        <v>7177.622483</v>
      </c>
      <c r="I67" s="240">
        <v>2152.5421824</v>
      </c>
      <c r="J67" s="240">
        <v>874.9311188</v>
      </c>
      <c r="K67" s="240">
        <v>11428.0210339</v>
      </c>
      <c r="L67" s="240">
        <v>8699.1191635</v>
      </c>
      <c r="M67" s="240">
        <v>2537.285822</v>
      </c>
      <c r="N67" s="240">
        <v>191.6160484</v>
      </c>
      <c r="O67" s="240">
        <v>7894.11157</v>
      </c>
      <c r="P67" s="240">
        <v>10205.0957842</v>
      </c>
      <c r="Q67" s="254">
        <v>11428.0210339</v>
      </c>
      <c r="R67" s="255">
        <v>11.9834764470647</v>
      </c>
      <c r="S67" s="256">
        <v>26.1936350452681</v>
      </c>
      <c r="T67" s="256" t="s">
        <v>212</v>
      </c>
      <c r="U67" s="254">
        <v>1</v>
      </c>
      <c r="V67" s="254">
        <v>0</v>
      </c>
      <c r="W67" s="257"/>
      <c r="X67" s="257"/>
      <c r="Y67" s="257"/>
      <c r="Z67" s="256">
        <v>0</v>
      </c>
      <c r="AA67" s="256">
        <v>0</v>
      </c>
      <c r="AB67" s="256">
        <v>0</v>
      </c>
      <c r="AC67" s="254">
        <v>0</v>
      </c>
      <c r="AD67" s="254">
        <v>0</v>
      </c>
      <c r="AE67" s="254">
        <v>0</v>
      </c>
      <c r="AF67" s="254">
        <v>0</v>
      </c>
      <c r="AG67" s="255">
        <v>11.8</v>
      </c>
      <c r="AH67" s="254">
        <v>1</v>
      </c>
      <c r="AI67" s="257">
        <v>0</v>
      </c>
      <c r="AJ67" s="257"/>
      <c r="AK67" s="257"/>
      <c r="AL67" s="257"/>
      <c r="AM67" s="256">
        <v>0</v>
      </c>
      <c r="AN67" s="256">
        <v>0</v>
      </c>
      <c r="AO67" s="256">
        <v>0</v>
      </c>
      <c r="AP67" s="254">
        <v>0</v>
      </c>
      <c r="AQ67" s="240">
        <v>0</v>
      </c>
      <c r="AR67" s="240">
        <v>0</v>
      </c>
      <c r="AS67" s="240">
        <v>0</v>
      </c>
    </row>
    <row r="68" s="219" customFormat="1" ht="15" customHeight="1" spans="1:45">
      <c r="A68" s="239" t="s">
        <v>340</v>
      </c>
      <c r="B68" s="239" t="s">
        <v>256</v>
      </c>
      <c r="C68" s="240">
        <v>7232.2248386</v>
      </c>
      <c r="D68" s="240">
        <v>5581.035287</v>
      </c>
      <c r="E68" s="240">
        <v>1607.9959948</v>
      </c>
      <c r="F68" s="240">
        <v>43.1935568</v>
      </c>
      <c r="G68" s="240">
        <v>9788.3636019</v>
      </c>
      <c r="H68" s="240">
        <v>8752.6832675</v>
      </c>
      <c r="I68" s="240">
        <v>994.0143504</v>
      </c>
      <c r="J68" s="240">
        <v>41.665984</v>
      </c>
      <c r="K68" s="240">
        <v>10986.899848</v>
      </c>
      <c r="L68" s="240">
        <v>9585.527918</v>
      </c>
      <c r="M68" s="240">
        <v>1337.7391776</v>
      </c>
      <c r="N68" s="240">
        <v>63.6327524</v>
      </c>
      <c r="O68" s="240">
        <v>7232.2248386</v>
      </c>
      <c r="P68" s="240">
        <v>9788.3636019</v>
      </c>
      <c r="Q68" s="254">
        <v>10986.899848</v>
      </c>
      <c r="R68" s="255">
        <v>12.2445006626782</v>
      </c>
      <c r="S68" s="256">
        <v>22.9942861137272</v>
      </c>
      <c r="T68" s="256" t="s">
        <v>212</v>
      </c>
      <c r="U68" s="254">
        <v>1</v>
      </c>
      <c r="V68" s="254">
        <v>0</v>
      </c>
      <c r="W68" s="257"/>
      <c r="X68" s="257"/>
      <c r="Y68" s="257"/>
      <c r="Z68" s="256">
        <v>0</v>
      </c>
      <c r="AA68" s="256">
        <v>0</v>
      </c>
      <c r="AB68" s="256">
        <v>0</v>
      </c>
      <c r="AC68" s="254">
        <v>0</v>
      </c>
      <c r="AD68" s="254">
        <v>0</v>
      </c>
      <c r="AE68" s="254">
        <v>0</v>
      </c>
      <c r="AF68" s="254">
        <v>0</v>
      </c>
      <c r="AG68" s="255">
        <v>5.4</v>
      </c>
      <c r="AH68" s="254">
        <v>1</v>
      </c>
      <c r="AI68" s="257">
        <v>0</v>
      </c>
      <c r="AJ68" s="257"/>
      <c r="AK68" s="257"/>
      <c r="AL68" s="257"/>
      <c r="AM68" s="256">
        <v>0</v>
      </c>
      <c r="AN68" s="256">
        <v>0</v>
      </c>
      <c r="AO68" s="256">
        <v>0</v>
      </c>
      <c r="AP68" s="254">
        <v>0</v>
      </c>
      <c r="AQ68" s="240">
        <v>0</v>
      </c>
      <c r="AR68" s="240">
        <v>0</v>
      </c>
      <c r="AS68" s="240">
        <v>0</v>
      </c>
    </row>
    <row r="69" s="219" customFormat="1" ht="15" customHeight="1" spans="1:45">
      <c r="A69" s="239" t="s">
        <v>341</v>
      </c>
      <c r="B69" s="239" t="s">
        <v>256</v>
      </c>
      <c r="C69" s="240">
        <v>8385.3403301</v>
      </c>
      <c r="D69" s="240">
        <v>5489.0127945</v>
      </c>
      <c r="E69" s="240">
        <v>2761.4475044</v>
      </c>
      <c r="F69" s="240">
        <v>134.8800312</v>
      </c>
      <c r="G69" s="240">
        <v>6697.320291</v>
      </c>
      <c r="H69" s="240">
        <v>4620.271825</v>
      </c>
      <c r="I69" s="240">
        <v>1992.6219804</v>
      </c>
      <c r="J69" s="240">
        <v>84.4264856</v>
      </c>
      <c r="K69" s="240">
        <v>5048.9857702</v>
      </c>
      <c r="L69" s="240">
        <v>2762.184791</v>
      </c>
      <c r="M69" s="240">
        <v>2140.853596</v>
      </c>
      <c r="N69" s="240">
        <v>145.9473832</v>
      </c>
      <c r="O69" s="240">
        <v>8385.3403301</v>
      </c>
      <c r="P69" s="240">
        <v>6697.320291</v>
      </c>
      <c r="Q69" s="254">
        <v>5048.9857702</v>
      </c>
      <c r="R69" s="255">
        <v>-24.6118514447497</v>
      </c>
      <c r="S69" s="256">
        <v>11.5321039929651</v>
      </c>
      <c r="T69" s="256" t="s">
        <v>212</v>
      </c>
      <c r="U69" s="254">
        <v>1</v>
      </c>
      <c r="V69" s="254">
        <v>1</v>
      </c>
      <c r="W69" s="257"/>
      <c r="X69" s="257"/>
      <c r="Y69" s="257"/>
      <c r="Z69" s="256">
        <v>0</v>
      </c>
      <c r="AA69" s="256">
        <v>0</v>
      </c>
      <c r="AB69" s="256">
        <v>0</v>
      </c>
      <c r="AC69" s="254">
        <v>0</v>
      </c>
      <c r="AD69" s="254">
        <v>0</v>
      </c>
      <c r="AE69" s="254">
        <v>0</v>
      </c>
      <c r="AF69" s="254">
        <v>0</v>
      </c>
      <c r="AG69" s="255">
        <v>-3.4</v>
      </c>
      <c r="AH69" s="254">
        <v>1</v>
      </c>
      <c r="AI69" s="257">
        <v>1</v>
      </c>
      <c r="AJ69" s="257"/>
      <c r="AK69" s="257"/>
      <c r="AL69" s="257"/>
      <c r="AM69" s="256">
        <v>0</v>
      </c>
      <c r="AN69" s="256">
        <v>0</v>
      </c>
      <c r="AO69" s="256">
        <v>0</v>
      </c>
      <c r="AP69" s="254">
        <v>0</v>
      </c>
      <c r="AQ69" s="240">
        <v>0</v>
      </c>
      <c r="AR69" s="240">
        <v>0</v>
      </c>
      <c r="AS69" s="240">
        <v>0</v>
      </c>
    </row>
    <row r="70" s="219" customFormat="1" ht="15" customHeight="1" spans="1:45">
      <c r="A70" s="239" t="s">
        <v>342</v>
      </c>
      <c r="B70" s="239" t="s">
        <v>256</v>
      </c>
      <c r="C70" s="240">
        <v>12104.8307054</v>
      </c>
      <c r="D70" s="240">
        <v>11375.445537</v>
      </c>
      <c r="E70" s="240">
        <v>534.2435428</v>
      </c>
      <c r="F70" s="240">
        <v>195.1416256</v>
      </c>
      <c r="G70" s="240">
        <v>13165.2782602</v>
      </c>
      <c r="H70" s="240">
        <v>12034.208011</v>
      </c>
      <c r="I70" s="240">
        <v>939.6987036</v>
      </c>
      <c r="J70" s="240">
        <v>191.3715456</v>
      </c>
      <c r="K70" s="240">
        <v>16156.753899</v>
      </c>
      <c r="L70" s="240">
        <v>14085.743159</v>
      </c>
      <c r="M70" s="240">
        <v>1783.115178</v>
      </c>
      <c r="N70" s="240">
        <v>287.895562</v>
      </c>
      <c r="O70" s="240">
        <v>12104.8307054</v>
      </c>
      <c r="P70" s="240">
        <v>13165.2782602</v>
      </c>
      <c r="Q70" s="254">
        <v>16156.753899</v>
      </c>
      <c r="R70" s="255">
        <v>22.7224641946501</v>
      </c>
      <c r="S70" s="256">
        <v>19.0101822555595</v>
      </c>
      <c r="T70" s="256" t="s">
        <v>212</v>
      </c>
      <c r="U70" s="254">
        <v>1</v>
      </c>
      <c r="V70" s="254">
        <v>0</v>
      </c>
      <c r="W70" s="257"/>
      <c r="X70" s="257"/>
      <c r="Y70" s="257"/>
      <c r="Z70" s="256">
        <v>0</v>
      </c>
      <c r="AA70" s="256">
        <v>0</v>
      </c>
      <c r="AB70" s="256">
        <v>0</v>
      </c>
      <c r="AC70" s="254">
        <v>0</v>
      </c>
      <c r="AD70" s="254">
        <v>0</v>
      </c>
      <c r="AE70" s="254">
        <v>0</v>
      </c>
      <c r="AF70" s="254">
        <v>0</v>
      </c>
      <c r="AG70" s="255">
        <v>17.3</v>
      </c>
      <c r="AH70" s="254">
        <v>1</v>
      </c>
      <c r="AI70" s="257">
        <v>0</v>
      </c>
      <c r="AJ70" s="257"/>
      <c r="AK70" s="257"/>
      <c r="AL70" s="257"/>
      <c r="AM70" s="256">
        <v>0</v>
      </c>
      <c r="AN70" s="256">
        <v>0</v>
      </c>
      <c r="AO70" s="256">
        <v>0</v>
      </c>
      <c r="AP70" s="254">
        <v>0</v>
      </c>
      <c r="AQ70" s="240">
        <v>0</v>
      </c>
      <c r="AR70" s="240">
        <v>0</v>
      </c>
      <c r="AS70" s="240">
        <v>0</v>
      </c>
    </row>
    <row r="71" s="219" customFormat="1" ht="15" customHeight="1" spans="1:45">
      <c r="A71" s="239" t="s">
        <v>343</v>
      </c>
      <c r="B71" s="239" t="s">
        <v>263</v>
      </c>
      <c r="C71" s="240">
        <v>27274.0246821</v>
      </c>
      <c r="D71" s="240">
        <v>19259.4736105</v>
      </c>
      <c r="E71" s="240">
        <v>7854.7445128</v>
      </c>
      <c r="F71" s="240">
        <v>159.8065588</v>
      </c>
      <c r="G71" s="240">
        <v>31138.6864894</v>
      </c>
      <c r="H71" s="240">
        <v>21804.694723</v>
      </c>
      <c r="I71" s="240">
        <v>8828.516414</v>
      </c>
      <c r="J71" s="240">
        <v>505.4753524</v>
      </c>
      <c r="K71" s="240">
        <v>58214.1168029</v>
      </c>
      <c r="L71" s="240">
        <v>37293.3739525</v>
      </c>
      <c r="M71" s="240">
        <v>20695.5090224</v>
      </c>
      <c r="N71" s="240">
        <v>225.233828</v>
      </c>
      <c r="O71" s="240">
        <v>27274.0246821</v>
      </c>
      <c r="P71" s="240">
        <v>31138.6864894</v>
      </c>
      <c r="Q71" s="254">
        <v>58214.1168029</v>
      </c>
      <c r="R71" s="255">
        <v>86.9510996320182</v>
      </c>
      <c r="S71" s="256">
        <v>46.0005190025365</v>
      </c>
      <c r="T71" s="256" t="s">
        <v>212</v>
      </c>
      <c r="U71" s="254">
        <v>0</v>
      </c>
      <c r="V71" s="254">
        <v>0</v>
      </c>
      <c r="W71" s="257"/>
      <c r="X71" s="257"/>
      <c r="Y71" s="257"/>
      <c r="Z71" s="256">
        <v>5</v>
      </c>
      <c r="AA71" s="256">
        <v>15</v>
      </c>
      <c r="AB71" s="256">
        <v>29.4323443307186</v>
      </c>
      <c r="AC71" s="254">
        <v>1259.01009414571</v>
      </c>
      <c r="AD71" s="254">
        <v>62.2773729788</v>
      </c>
      <c r="AE71" s="254">
        <v>280.2481784046</v>
      </c>
      <c r="AF71" s="254">
        <v>916.484542762315</v>
      </c>
      <c r="AG71" s="255">
        <v>64.4</v>
      </c>
      <c r="AH71" s="254">
        <v>0</v>
      </c>
      <c r="AI71" s="257">
        <v>0</v>
      </c>
      <c r="AJ71" s="257"/>
      <c r="AK71" s="257"/>
      <c r="AL71" s="257"/>
      <c r="AM71" s="256">
        <v>5</v>
      </c>
      <c r="AN71" s="256">
        <v>15</v>
      </c>
      <c r="AO71" s="256">
        <v>20.6</v>
      </c>
      <c r="AP71" s="254">
        <v>983.98249306504</v>
      </c>
      <c r="AQ71" s="240">
        <v>62.2773729788</v>
      </c>
      <c r="AR71" s="240">
        <v>280.2481784046</v>
      </c>
      <c r="AS71" s="240">
        <v>641.45694168164</v>
      </c>
    </row>
    <row r="72" s="219" customFormat="1" ht="15" customHeight="1" spans="1:45">
      <c r="A72" s="239" t="s">
        <v>344</v>
      </c>
      <c r="B72" s="239" t="s">
        <v>263</v>
      </c>
      <c r="C72" s="240">
        <v>31704.3932068</v>
      </c>
      <c r="D72" s="240">
        <v>20490.893396</v>
      </c>
      <c r="E72" s="240">
        <v>11160.6558912</v>
      </c>
      <c r="F72" s="240">
        <v>52.8439196</v>
      </c>
      <c r="G72" s="240">
        <v>24723.8282521</v>
      </c>
      <c r="H72" s="240">
        <v>18422.8463445</v>
      </c>
      <c r="I72" s="240">
        <v>4664.6018628</v>
      </c>
      <c r="J72" s="240">
        <v>1636.3800448</v>
      </c>
      <c r="K72" s="240">
        <v>43999.3901665</v>
      </c>
      <c r="L72" s="240">
        <v>22577.1282085</v>
      </c>
      <c r="M72" s="240">
        <v>20875.2777432</v>
      </c>
      <c r="N72" s="240">
        <v>546.9842148</v>
      </c>
      <c r="O72" s="240">
        <v>31704.3932068</v>
      </c>
      <c r="P72" s="240">
        <v>24723.8282521</v>
      </c>
      <c r="Q72" s="254">
        <v>43999.3901665</v>
      </c>
      <c r="R72" s="255">
        <v>77.9635003036504</v>
      </c>
      <c r="S72" s="256">
        <v>63.4600487012144</v>
      </c>
      <c r="T72" s="256" t="s">
        <v>212</v>
      </c>
      <c r="U72" s="254">
        <v>0</v>
      </c>
      <c r="V72" s="254">
        <v>0</v>
      </c>
      <c r="W72" s="257"/>
      <c r="X72" s="257"/>
      <c r="Y72" s="257"/>
      <c r="Z72" s="256">
        <v>5</v>
      </c>
      <c r="AA72" s="256">
        <v>15</v>
      </c>
      <c r="AB72" s="256">
        <v>20.4447450023507</v>
      </c>
      <c r="AC72" s="254">
        <v>777.4344748692</v>
      </c>
      <c r="AD72" s="254">
        <v>49.4476565042</v>
      </c>
      <c r="AE72" s="254">
        <v>222.5144542689</v>
      </c>
      <c r="AF72" s="254">
        <v>505.4723640961</v>
      </c>
      <c r="AG72" s="255">
        <v>43</v>
      </c>
      <c r="AH72" s="254">
        <v>0</v>
      </c>
      <c r="AI72" s="257">
        <v>0</v>
      </c>
      <c r="AJ72" s="257"/>
      <c r="AK72" s="257"/>
      <c r="AL72" s="257"/>
      <c r="AM72" s="256">
        <v>5</v>
      </c>
      <c r="AN72" s="256">
        <v>14.2</v>
      </c>
      <c r="AO72" s="256">
        <v>0</v>
      </c>
      <c r="AP72" s="254">
        <v>260.094673212092</v>
      </c>
      <c r="AQ72" s="240">
        <v>49.4476565042</v>
      </c>
      <c r="AR72" s="240">
        <v>210.647016707892</v>
      </c>
      <c r="AS72" s="240">
        <v>0</v>
      </c>
    </row>
    <row r="73" s="219" customFormat="1" ht="15" customHeight="1" spans="1:45">
      <c r="A73" s="239" t="s">
        <v>345</v>
      </c>
      <c r="B73" s="239" t="s">
        <v>263</v>
      </c>
      <c r="C73" s="240">
        <v>28812.0604269</v>
      </c>
      <c r="D73" s="240">
        <v>21487.1573545</v>
      </c>
      <c r="E73" s="240">
        <v>7090.0580176</v>
      </c>
      <c r="F73" s="240">
        <v>234.8450548</v>
      </c>
      <c r="G73" s="240">
        <v>42528.1831289</v>
      </c>
      <c r="H73" s="240">
        <v>32272.4972465</v>
      </c>
      <c r="I73" s="240">
        <v>9720.7318676</v>
      </c>
      <c r="J73" s="240">
        <v>534.9540148</v>
      </c>
      <c r="K73" s="240">
        <v>71397.7324087</v>
      </c>
      <c r="L73" s="240">
        <v>42320.1790295</v>
      </c>
      <c r="M73" s="240">
        <v>28097.1243416</v>
      </c>
      <c r="N73" s="240">
        <v>980.4290376</v>
      </c>
      <c r="O73" s="240">
        <v>28812.0604269</v>
      </c>
      <c r="P73" s="240">
        <v>42528.1831289</v>
      </c>
      <c r="Q73" s="254">
        <v>71397.7324087</v>
      </c>
      <c r="R73" s="255">
        <v>67.8833356042942</v>
      </c>
      <c r="S73" s="256">
        <v>67.3404691428437</v>
      </c>
      <c r="T73" s="256" t="s">
        <v>212</v>
      </c>
      <c r="U73" s="254">
        <v>0</v>
      </c>
      <c r="V73" s="254">
        <v>0</v>
      </c>
      <c r="W73" s="257"/>
      <c r="X73" s="257"/>
      <c r="Y73" s="257"/>
      <c r="Z73" s="256">
        <v>5</v>
      </c>
      <c r="AA73" s="256">
        <v>15</v>
      </c>
      <c r="AB73" s="256">
        <v>10.3645803029945</v>
      </c>
      <c r="AC73" s="254">
        <v>908.596783597839</v>
      </c>
      <c r="AD73" s="254">
        <v>85.0563662578</v>
      </c>
      <c r="AE73" s="254">
        <v>382.7536481601</v>
      </c>
      <c r="AF73" s="254">
        <v>440.786769179939</v>
      </c>
      <c r="AG73" s="255">
        <v>63.2</v>
      </c>
      <c r="AH73" s="254">
        <v>0</v>
      </c>
      <c r="AI73" s="257">
        <v>0</v>
      </c>
      <c r="AJ73" s="257"/>
      <c r="AK73" s="257"/>
      <c r="AL73" s="257"/>
      <c r="AM73" s="256">
        <v>5</v>
      </c>
      <c r="AN73" s="256">
        <v>15</v>
      </c>
      <c r="AO73" s="256">
        <v>19.4</v>
      </c>
      <c r="AP73" s="254">
        <v>1292.85676711856</v>
      </c>
      <c r="AQ73" s="240">
        <v>85.0563662578</v>
      </c>
      <c r="AR73" s="240">
        <v>382.7536481601</v>
      </c>
      <c r="AS73" s="240">
        <v>825.04675270066</v>
      </c>
    </row>
    <row r="74" s="219" customFormat="1" ht="15" customHeight="1" spans="1:45">
      <c r="A74" s="239" t="s">
        <v>346</v>
      </c>
      <c r="B74" s="239" t="s">
        <v>268</v>
      </c>
      <c r="C74" s="240">
        <v>9752.8246059</v>
      </c>
      <c r="D74" s="240">
        <v>6141.9367075</v>
      </c>
      <c r="E74" s="240">
        <v>3224.6944676</v>
      </c>
      <c r="F74" s="240">
        <v>386.1934308</v>
      </c>
      <c r="G74" s="240">
        <v>9891.997976</v>
      </c>
      <c r="H74" s="240">
        <v>7817.319714</v>
      </c>
      <c r="I74" s="240">
        <v>1457.4270568</v>
      </c>
      <c r="J74" s="240">
        <v>617.2512052</v>
      </c>
      <c r="K74" s="240">
        <v>19762.4234493</v>
      </c>
      <c r="L74" s="240">
        <v>7609.9107565</v>
      </c>
      <c r="M74" s="240">
        <v>11456.9944604</v>
      </c>
      <c r="N74" s="240">
        <v>695.5182324</v>
      </c>
      <c r="O74" s="240">
        <v>9752.8246059</v>
      </c>
      <c r="P74" s="240">
        <v>9891.997976</v>
      </c>
      <c r="Q74" s="254">
        <v>19762.4234493</v>
      </c>
      <c r="R74" s="255">
        <v>99.7819196612015</v>
      </c>
      <c r="S74" s="256">
        <v>16.4440201774838</v>
      </c>
      <c r="T74" s="256" t="s">
        <v>212</v>
      </c>
      <c r="U74" s="254">
        <v>0</v>
      </c>
      <c r="V74" s="254">
        <v>0</v>
      </c>
      <c r="W74" s="257"/>
      <c r="X74" s="257"/>
      <c r="Y74" s="257"/>
      <c r="Z74" s="256">
        <v>5</v>
      </c>
      <c r="AA74" s="256">
        <v>15</v>
      </c>
      <c r="AB74" s="256">
        <v>42.2631643599018</v>
      </c>
      <c r="AC74" s="254">
        <v>526.879114043504</v>
      </c>
      <c r="AD74" s="254">
        <v>19.783995952</v>
      </c>
      <c r="AE74" s="254">
        <v>89.027981784</v>
      </c>
      <c r="AF74" s="254">
        <v>418.067136307504</v>
      </c>
      <c r="AG74" s="255">
        <v>39.8</v>
      </c>
      <c r="AH74" s="254">
        <v>0</v>
      </c>
      <c r="AI74" s="257">
        <v>0</v>
      </c>
      <c r="AJ74" s="257"/>
      <c r="AK74" s="257"/>
      <c r="AL74" s="257"/>
      <c r="AM74" s="256">
        <v>5</v>
      </c>
      <c r="AN74" s="256">
        <v>11</v>
      </c>
      <c r="AO74" s="256">
        <v>0</v>
      </c>
      <c r="AP74" s="254">
        <v>85.0711825936</v>
      </c>
      <c r="AQ74" s="240">
        <v>19.783995952</v>
      </c>
      <c r="AR74" s="240">
        <v>65.2871866416</v>
      </c>
      <c r="AS74" s="240">
        <v>0</v>
      </c>
    </row>
    <row r="75" s="219" customFormat="1" ht="15" customHeight="1" spans="1:45">
      <c r="A75" s="239" t="s">
        <v>347</v>
      </c>
      <c r="B75" s="239" t="s">
        <v>268</v>
      </c>
      <c r="C75" s="240">
        <v>14785.9804243</v>
      </c>
      <c r="D75" s="240">
        <v>7654.0425815</v>
      </c>
      <c r="E75" s="240">
        <v>6583.1960588</v>
      </c>
      <c r="F75" s="240">
        <v>548.741784</v>
      </c>
      <c r="G75" s="240">
        <v>16550.8504978</v>
      </c>
      <c r="H75" s="240">
        <v>10523.142321</v>
      </c>
      <c r="I75" s="240">
        <v>5006.5551472</v>
      </c>
      <c r="J75" s="240">
        <v>1021.1530296</v>
      </c>
      <c r="K75" s="240">
        <v>19396.1849239</v>
      </c>
      <c r="L75" s="240">
        <v>9692.4103775</v>
      </c>
      <c r="M75" s="240">
        <v>8828.67247</v>
      </c>
      <c r="N75" s="240">
        <v>875.1020764</v>
      </c>
      <c r="O75" s="240">
        <v>14785.9804243</v>
      </c>
      <c r="P75" s="240">
        <v>16550.8504978</v>
      </c>
      <c r="Q75" s="254">
        <v>19396.1849239</v>
      </c>
      <c r="R75" s="255">
        <v>17.1914695651333</v>
      </c>
      <c r="S75" s="256">
        <v>19.7583555817128</v>
      </c>
      <c r="T75" s="256" t="s">
        <v>212</v>
      </c>
      <c r="U75" s="254">
        <v>1</v>
      </c>
      <c r="V75" s="254">
        <v>0</v>
      </c>
      <c r="W75" s="257"/>
      <c r="X75" s="257"/>
      <c r="Y75" s="257"/>
      <c r="Z75" s="256">
        <v>0</v>
      </c>
      <c r="AA75" s="256">
        <v>0</v>
      </c>
      <c r="AB75" s="256">
        <v>0</v>
      </c>
      <c r="AC75" s="254">
        <v>0</v>
      </c>
      <c r="AD75" s="254">
        <v>0</v>
      </c>
      <c r="AE75" s="254">
        <v>0</v>
      </c>
      <c r="AF75" s="254">
        <v>0</v>
      </c>
      <c r="AG75" s="255">
        <v>16.7</v>
      </c>
      <c r="AH75" s="254">
        <v>1</v>
      </c>
      <c r="AI75" s="257">
        <v>0</v>
      </c>
      <c r="AJ75" s="257"/>
      <c r="AK75" s="257"/>
      <c r="AL75" s="257"/>
      <c r="AM75" s="256">
        <v>0</v>
      </c>
      <c r="AN75" s="256">
        <v>0</v>
      </c>
      <c r="AO75" s="256">
        <v>0</v>
      </c>
      <c r="AP75" s="254">
        <v>0</v>
      </c>
      <c r="AQ75" s="240">
        <v>0</v>
      </c>
      <c r="AR75" s="240">
        <v>0</v>
      </c>
      <c r="AS75" s="240">
        <v>0</v>
      </c>
    </row>
    <row r="76" s="219" customFormat="1" ht="15" customHeight="1" spans="1:45">
      <c r="A76" s="239" t="s">
        <v>348</v>
      </c>
      <c r="B76" s="239" t="s">
        <v>268</v>
      </c>
      <c r="C76" s="240">
        <v>9078.095349</v>
      </c>
      <c r="D76" s="240">
        <v>6223.603529</v>
      </c>
      <c r="E76" s="240">
        <v>1595.4196576</v>
      </c>
      <c r="F76" s="240">
        <v>1259.0721624</v>
      </c>
      <c r="G76" s="240">
        <v>8010.6821485</v>
      </c>
      <c r="H76" s="240">
        <v>5632.2531405</v>
      </c>
      <c r="I76" s="240">
        <v>1414.5704456</v>
      </c>
      <c r="J76" s="240">
        <v>963.8585624</v>
      </c>
      <c r="K76" s="240">
        <v>8949.9357605</v>
      </c>
      <c r="L76" s="240">
        <v>6664.4016225</v>
      </c>
      <c r="M76" s="240">
        <v>1707.4537396</v>
      </c>
      <c r="N76" s="240">
        <v>578.0803984</v>
      </c>
      <c r="O76" s="240">
        <v>9078.095349</v>
      </c>
      <c r="P76" s="240">
        <v>8010.6821485</v>
      </c>
      <c r="Q76" s="254">
        <v>8949.9357605</v>
      </c>
      <c r="R76" s="255">
        <v>11.7250141072677</v>
      </c>
      <c r="S76" s="256">
        <v>24.6168159102786</v>
      </c>
      <c r="T76" s="256" t="s">
        <v>212</v>
      </c>
      <c r="U76" s="254">
        <v>1</v>
      </c>
      <c r="V76" s="254">
        <v>1</v>
      </c>
      <c r="W76" s="257"/>
      <c r="X76" s="257"/>
      <c r="Y76" s="257"/>
      <c r="Z76" s="256">
        <v>0</v>
      </c>
      <c r="AA76" s="256">
        <v>0</v>
      </c>
      <c r="AB76" s="256">
        <v>0</v>
      </c>
      <c r="AC76" s="254">
        <v>0</v>
      </c>
      <c r="AD76" s="254">
        <v>0</v>
      </c>
      <c r="AE76" s="254">
        <v>0</v>
      </c>
      <c r="AF76" s="254">
        <v>0</v>
      </c>
      <c r="AG76" s="255">
        <v>-8.3</v>
      </c>
      <c r="AH76" s="254">
        <v>1</v>
      </c>
      <c r="AI76" s="257">
        <v>1</v>
      </c>
      <c r="AJ76" s="257"/>
      <c r="AK76" s="257"/>
      <c r="AL76" s="257"/>
      <c r="AM76" s="256">
        <v>0</v>
      </c>
      <c r="AN76" s="256">
        <v>0</v>
      </c>
      <c r="AO76" s="256">
        <v>0</v>
      </c>
      <c r="AP76" s="254">
        <v>0</v>
      </c>
      <c r="AQ76" s="240">
        <v>0</v>
      </c>
      <c r="AR76" s="240">
        <v>0</v>
      </c>
      <c r="AS76" s="240">
        <v>0</v>
      </c>
    </row>
    <row r="77" s="219" customFormat="1" ht="15" customHeight="1" spans="1:45">
      <c r="A77" s="239" t="s">
        <v>349</v>
      </c>
      <c r="B77" s="239" t="s">
        <v>268</v>
      </c>
      <c r="C77" s="240">
        <v>9598.5844413</v>
      </c>
      <c r="D77" s="240">
        <v>7413.8157265</v>
      </c>
      <c r="E77" s="240">
        <v>1850.3720384</v>
      </c>
      <c r="F77" s="240">
        <v>334.3966764</v>
      </c>
      <c r="G77" s="240">
        <v>12845.1700062</v>
      </c>
      <c r="H77" s="240">
        <v>10554.878199</v>
      </c>
      <c r="I77" s="240">
        <v>1960.4367792</v>
      </c>
      <c r="J77" s="240">
        <v>329.855028</v>
      </c>
      <c r="K77" s="240">
        <v>14597.1573484</v>
      </c>
      <c r="L77" s="240">
        <v>10853.41773</v>
      </c>
      <c r="M77" s="240">
        <v>3358.217522</v>
      </c>
      <c r="N77" s="240">
        <v>385.5220964</v>
      </c>
      <c r="O77" s="240">
        <v>9598.5844413</v>
      </c>
      <c r="P77" s="240">
        <v>12845.1700062</v>
      </c>
      <c r="Q77" s="254">
        <v>14597.1573484</v>
      </c>
      <c r="R77" s="255">
        <v>13.6392694012953</v>
      </c>
      <c r="S77" s="256">
        <v>12.3683759942383</v>
      </c>
      <c r="T77" s="256" t="s">
        <v>212</v>
      </c>
      <c r="U77" s="254">
        <v>1</v>
      </c>
      <c r="V77" s="254">
        <v>0</v>
      </c>
      <c r="W77" s="257"/>
      <c r="X77" s="257"/>
      <c r="Y77" s="257"/>
      <c r="Z77" s="256">
        <v>0</v>
      </c>
      <c r="AA77" s="256">
        <v>0</v>
      </c>
      <c r="AB77" s="256">
        <v>0</v>
      </c>
      <c r="AC77" s="254">
        <v>0</v>
      </c>
      <c r="AD77" s="254">
        <v>0</v>
      </c>
      <c r="AE77" s="254">
        <v>0</v>
      </c>
      <c r="AF77" s="254">
        <v>0</v>
      </c>
      <c r="AG77" s="255">
        <v>-2</v>
      </c>
      <c r="AH77" s="254">
        <v>1</v>
      </c>
      <c r="AI77" s="257">
        <v>0</v>
      </c>
      <c r="AJ77" s="257"/>
      <c r="AK77" s="257"/>
      <c r="AL77" s="257"/>
      <c r="AM77" s="256">
        <v>0</v>
      </c>
      <c r="AN77" s="256">
        <v>0</v>
      </c>
      <c r="AO77" s="256">
        <v>0</v>
      </c>
      <c r="AP77" s="254">
        <v>0</v>
      </c>
      <c r="AQ77" s="240">
        <v>0</v>
      </c>
      <c r="AR77" s="240">
        <v>0</v>
      </c>
      <c r="AS77" s="240">
        <v>0</v>
      </c>
    </row>
    <row r="78" s="219" customFormat="1" ht="15" customHeight="1" spans="1:45">
      <c r="A78" s="239" t="s">
        <v>350</v>
      </c>
      <c r="B78" s="239" t="s">
        <v>268</v>
      </c>
      <c r="C78" s="240">
        <v>5635.180411</v>
      </c>
      <c r="D78" s="240">
        <v>4426.328757</v>
      </c>
      <c r="E78" s="240">
        <v>1160.8871512</v>
      </c>
      <c r="F78" s="240">
        <v>47.9645028</v>
      </c>
      <c r="G78" s="240">
        <v>9436.1067019</v>
      </c>
      <c r="H78" s="240">
        <v>8362.0622475</v>
      </c>
      <c r="I78" s="240">
        <v>969.3014428</v>
      </c>
      <c r="J78" s="240">
        <v>104.7430116</v>
      </c>
      <c r="K78" s="240">
        <v>7010.4313972</v>
      </c>
      <c r="L78" s="240">
        <v>5857.12686</v>
      </c>
      <c r="M78" s="240">
        <v>1007.2179076</v>
      </c>
      <c r="N78" s="240">
        <v>146.0866296</v>
      </c>
      <c r="O78" s="240">
        <v>5635.180411</v>
      </c>
      <c r="P78" s="240">
        <v>9436.1067019</v>
      </c>
      <c r="Q78" s="254">
        <v>7010.4313972</v>
      </c>
      <c r="R78" s="255">
        <v>-25.7063149170577</v>
      </c>
      <c r="S78" s="256">
        <v>4.87495664072877</v>
      </c>
      <c r="T78" s="256" t="s">
        <v>212</v>
      </c>
      <c r="U78" s="254">
        <v>1</v>
      </c>
      <c r="V78" s="254">
        <v>0</v>
      </c>
      <c r="W78" s="257"/>
      <c r="X78" s="257"/>
      <c r="Y78" s="257"/>
      <c r="Z78" s="256">
        <v>0</v>
      </c>
      <c r="AA78" s="256">
        <v>0</v>
      </c>
      <c r="AB78" s="256">
        <v>0</v>
      </c>
      <c r="AC78" s="254">
        <v>0</v>
      </c>
      <c r="AD78" s="254">
        <v>0</v>
      </c>
      <c r="AE78" s="254">
        <v>0</v>
      </c>
      <c r="AF78" s="254">
        <v>0</v>
      </c>
      <c r="AG78" s="255">
        <v>-0.1</v>
      </c>
      <c r="AH78" s="254">
        <v>1</v>
      </c>
      <c r="AI78" s="257">
        <v>0</v>
      </c>
      <c r="AJ78" s="257"/>
      <c r="AK78" s="257"/>
      <c r="AL78" s="257"/>
      <c r="AM78" s="256">
        <v>0</v>
      </c>
      <c r="AN78" s="256">
        <v>0</v>
      </c>
      <c r="AO78" s="256">
        <v>0</v>
      </c>
      <c r="AP78" s="254">
        <v>0</v>
      </c>
      <c r="AQ78" s="240">
        <v>0</v>
      </c>
      <c r="AR78" s="240">
        <v>0</v>
      </c>
      <c r="AS78" s="240">
        <v>0</v>
      </c>
    </row>
    <row r="79" s="219" customFormat="1" ht="15" customHeight="1" spans="1:45">
      <c r="A79" s="239" t="s">
        <v>351</v>
      </c>
      <c r="B79" s="239" t="s">
        <v>268</v>
      </c>
      <c r="C79" s="240">
        <v>6536.4201675</v>
      </c>
      <c r="D79" s="240">
        <v>5897.1947975</v>
      </c>
      <c r="E79" s="240">
        <v>592.5236208</v>
      </c>
      <c r="F79" s="240">
        <v>46.7017492</v>
      </c>
      <c r="G79" s="240">
        <v>8215.1529512</v>
      </c>
      <c r="H79" s="240">
        <v>6229.36569</v>
      </c>
      <c r="I79" s="240">
        <v>1900.7261544</v>
      </c>
      <c r="J79" s="240">
        <v>85.0611068</v>
      </c>
      <c r="K79" s="240">
        <v>8611.9006455</v>
      </c>
      <c r="L79" s="240">
        <v>6291.0038235</v>
      </c>
      <c r="M79" s="240">
        <v>2234.6068564</v>
      </c>
      <c r="N79" s="240">
        <v>86.2899656</v>
      </c>
      <c r="O79" s="240">
        <v>6536.4201675</v>
      </c>
      <c r="P79" s="240">
        <v>8215.1529512</v>
      </c>
      <c r="Q79" s="254">
        <v>8611.9006455</v>
      </c>
      <c r="R79" s="255">
        <v>4.82946205209787</v>
      </c>
      <c r="S79" s="256">
        <v>17.9800418512642</v>
      </c>
      <c r="T79" s="256" t="s">
        <v>212</v>
      </c>
      <c r="U79" s="254">
        <v>1</v>
      </c>
      <c r="V79" s="254">
        <v>0</v>
      </c>
      <c r="W79" s="257"/>
      <c r="X79" s="257"/>
      <c r="Y79" s="257"/>
      <c r="Z79" s="256">
        <v>0</v>
      </c>
      <c r="AA79" s="256">
        <v>0</v>
      </c>
      <c r="AB79" s="256">
        <v>0</v>
      </c>
      <c r="AC79" s="254">
        <v>0</v>
      </c>
      <c r="AD79" s="254">
        <v>0</v>
      </c>
      <c r="AE79" s="254">
        <v>0</v>
      </c>
      <c r="AF79" s="254">
        <v>0</v>
      </c>
      <c r="AG79" s="255">
        <v>4.7</v>
      </c>
      <c r="AH79" s="254">
        <v>1</v>
      </c>
      <c r="AI79" s="257">
        <v>0</v>
      </c>
      <c r="AJ79" s="257"/>
      <c r="AK79" s="257"/>
      <c r="AL79" s="257"/>
      <c r="AM79" s="256">
        <v>0</v>
      </c>
      <c r="AN79" s="256">
        <v>0</v>
      </c>
      <c r="AO79" s="256">
        <v>0</v>
      </c>
      <c r="AP79" s="254">
        <v>0</v>
      </c>
      <c r="AQ79" s="240">
        <v>0</v>
      </c>
      <c r="AR79" s="240">
        <v>0</v>
      </c>
      <c r="AS79" s="240">
        <v>0</v>
      </c>
    </row>
    <row r="80" s="219" customFormat="1" ht="15" customHeight="1" spans="1:45">
      <c r="A80" s="239" t="s">
        <v>352</v>
      </c>
      <c r="B80" s="239" t="s">
        <v>268</v>
      </c>
      <c r="C80" s="240">
        <v>27059.6132156</v>
      </c>
      <c r="D80" s="240">
        <v>21331.602038</v>
      </c>
      <c r="E80" s="240">
        <v>5207.0484796</v>
      </c>
      <c r="F80" s="240">
        <v>520.962698</v>
      </c>
      <c r="G80" s="240">
        <v>25947.340395</v>
      </c>
      <c r="H80" s="240">
        <v>21351.494189</v>
      </c>
      <c r="I80" s="240">
        <v>4389.4635032</v>
      </c>
      <c r="J80" s="240">
        <v>206.3827028</v>
      </c>
      <c r="K80" s="240">
        <v>28266.0261999</v>
      </c>
      <c r="L80" s="240">
        <v>20615.4071375</v>
      </c>
      <c r="M80" s="240">
        <v>7315.5665768</v>
      </c>
      <c r="N80" s="240">
        <v>335.0524856</v>
      </c>
      <c r="O80" s="240">
        <v>27059.6132156</v>
      </c>
      <c r="P80" s="240">
        <v>25947.340395</v>
      </c>
      <c r="Q80" s="254">
        <v>28266.0261999</v>
      </c>
      <c r="R80" s="255">
        <v>8.93612127332635</v>
      </c>
      <c r="S80" s="256">
        <v>22.1011354714842</v>
      </c>
      <c r="T80" s="256" t="s">
        <v>212</v>
      </c>
      <c r="U80" s="254">
        <v>1</v>
      </c>
      <c r="V80" s="254">
        <v>0</v>
      </c>
      <c r="W80" s="257"/>
      <c r="X80" s="257"/>
      <c r="Y80" s="257"/>
      <c r="Z80" s="256">
        <v>0</v>
      </c>
      <c r="AA80" s="256">
        <v>0</v>
      </c>
      <c r="AB80" s="256">
        <v>0</v>
      </c>
      <c r="AC80" s="254">
        <v>0</v>
      </c>
      <c r="AD80" s="254">
        <v>0</v>
      </c>
      <c r="AE80" s="254">
        <v>0</v>
      </c>
      <c r="AF80" s="254">
        <v>0</v>
      </c>
      <c r="AG80" s="255">
        <v>36.6</v>
      </c>
      <c r="AH80" s="254">
        <v>0</v>
      </c>
      <c r="AI80" s="257">
        <v>0</v>
      </c>
      <c r="AJ80" s="257"/>
      <c r="AK80" s="257"/>
      <c r="AL80" s="257"/>
      <c r="AM80" s="256">
        <v>5</v>
      </c>
      <c r="AN80" s="256">
        <v>7.8</v>
      </c>
      <c r="AO80" s="256">
        <v>0</v>
      </c>
      <c r="AP80" s="254">
        <v>173.3282338386</v>
      </c>
      <c r="AQ80" s="240">
        <v>51.89468079</v>
      </c>
      <c r="AR80" s="240">
        <v>121.4335530486</v>
      </c>
      <c r="AS80" s="240">
        <v>0</v>
      </c>
    </row>
  </sheetData>
  <mergeCells count="16">
    <mergeCell ref="A2:AS2"/>
    <mergeCell ref="O4:AF4"/>
    <mergeCell ref="AG4:AS4"/>
    <mergeCell ref="C5:F5"/>
    <mergeCell ref="G5:J5"/>
    <mergeCell ref="K5:N5"/>
    <mergeCell ref="O5:Q5"/>
    <mergeCell ref="R5:V5"/>
    <mergeCell ref="W5:Y5"/>
    <mergeCell ref="Z5:AB5"/>
    <mergeCell ref="AC5:AF5"/>
    <mergeCell ref="AJ5:AL5"/>
    <mergeCell ref="AM5:AO5"/>
    <mergeCell ref="AP5:AS5"/>
    <mergeCell ref="A5:A6"/>
    <mergeCell ref="AG5:AI6"/>
  </mergeCells>
  <conditionalFormatting sqref="A24">
    <cfRule type="duplicateValues" dxfId="0" priority="4"/>
  </conditionalFormatting>
  <conditionalFormatting sqref="A71">
    <cfRule type="duplicateValues" dxfId="0" priority="1"/>
    <cfRule type="duplicateValues" dxfId="0" priority="2"/>
  </conditionalFormatting>
  <conditionalFormatting sqref="A24:A38">
    <cfRule type="duplicateValues" dxfId="0" priority="3"/>
  </conditionalFormatting>
  <conditionalFormatting sqref="A25:A38">
    <cfRule type="duplicateValues" dxfId="0" priority="5"/>
  </conditionalFormatting>
  <conditionalFormatting sqref="A40:A70 A72:A80">
    <cfRule type="duplicateValues" dxfId="0" priority="6"/>
    <cfRule type="duplicateValues" dxfId="0" priority="7"/>
  </conditionalFormatting>
  <printOptions horizontalCentered="1"/>
  <pageMargins left="0.984027777777778" right="0.984027777777778" top="1.18055555555556" bottom="1.18055555555556" header="0.313888888888889" footer="0.94375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R88"/>
  <sheetViews>
    <sheetView zoomScale="70" zoomScaleNormal="70" workbookViewId="0">
      <pane xSplit="2" ySplit="5" topLeftCell="C6" activePane="bottomRight" state="frozen"/>
      <selection/>
      <selection pane="topRight"/>
      <selection pane="bottomLeft"/>
      <selection pane="bottomRight" activeCell="Q12" sqref="Q12"/>
    </sheetView>
  </sheetViews>
  <sheetFormatPr defaultColWidth="9.5" defaultRowHeight="12"/>
  <cols>
    <col min="1" max="1" width="8" style="57" customWidth="1"/>
    <col min="2" max="2" width="6.62962962962963" style="57" hidden="1" customWidth="1" outlineLevel="1"/>
    <col min="3" max="10" width="11" style="57" hidden="1" customWidth="1" outlineLevel="1"/>
    <col min="11" max="11" width="11" style="57" hidden="1" customWidth="1" outlineLevel="1" collapsed="1"/>
    <col min="12" max="14" width="11" style="57" hidden="1" customWidth="1" outlineLevel="1"/>
    <col min="15" max="15" width="9.12962962962963" style="57" customWidth="1" collapsed="1"/>
    <col min="16" max="16" width="9.37962962962963" style="57" customWidth="1"/>
    <col min="17" max="17" width="8.87962962962963" style="57" customWidth="1"/>
    <col min="18" max="18" width="5.87962962962963" style="183" customWidth="1"/>
    <col min="19" max="19" width="7.12962962962963" style="182" hidden="1" customWidth="1" outlineLevel="1"/>
    <col min="20" max="20" width="7.12962962962963" style="182" hidden="1" customWidth="1" outlineLevel="1" collapsed="1"/>
    <col min="21" max="21" width="12.6296296296296" style="57" hidden="1" customWidth="1" outlineLevel="1"/>
    <col min="22" max="25" width="9.87962962962963" style="57" hidden="1" customWidth="1" outlineLevel="1"/>
    <col min="26" max="26" width="7.87962962962963" style="57" hidden="1" customWidth="1" outlineLevel="1" collapsed="1"/>
    <col min="27" max="28" width="7.87962962962963" style="57" hidden="1" customWidth="1" outlineLevel="1"/>
    <col min="29" max="29" width="7.12962962962963" style="57" customWidth="1" collapsed="1"/>
    <col min="30" max="30" width="10.3796296296296" style="57" hidden="1" customWidth="1" outlineLevel="1"/>
    <col min="31" max="32" width="9.87962962962963" style="57" hidden="1" customWidth="1" outlineLevel="1"/>
    <col min="33" max="33" width="7.12962962962963" style="57" hidden="1" customWidth="1" outlineLevel="1" collapsed="1"/>
    <col min="34" max="34" width="12.6296296296296" style="57" hidden="1" customWidth="1" outlineLevel="3"/>
    <col min="35" max="38" width="9.87962962962963" style="57" hidden="1" customWidth="1" outlineLevel="3"/>
    <col min="39" max="39" width="7.87962962962963" style="57" hidden="1" customWidth="1" outlineLevel="3" collapsed="1"/>
    <col min="40" max="41" width="7.87962962962963" style="57" hidden="1" customWidth="1" outlineLevel="3"/>
    <col min="42" max="42" width="7.87962962962963" style="57" hidden="1" customWidth="1" outlineLevel="1" collapsed="1"/>
    <col min="43" max="43" width="10.3796296296296" style="57" hidden="1" customWidth="1" outlineLevel="2"/>
    <col min="44" max="45" width="9.87962962962963" style="57" hidden="1" customWidth="1" outlineLevel="2"/>
    <col min="46" max="46" width="9.87962962962963" style="57" hidden="1" customWidth="1" outlineLevel="1" collapsed="1"/>
    <col min="47" max="47" width="6.87962962962963" style="184" hidden="1" customWidth="1" outlineLevel="2"/>
    <col min="48" max="48" width="7.12962962962963" style="57" hidden="1" customWidth="1" outlineLevel="1" collapsed="1"/>
    <col min="49" max="49" width="12.6296296296296" style="57" hidden="1" customWidth="1" outlineLevel="3"/>
    <col min="50" max="53" width="9.87962962962963" style="57" hidden="1" customWidth="1" outlineLevel="3"/>
    <col min="54" max="54" width="7.87962962962963" style="57" hidden="1" customWidth="1" outlineLevel="3" collapsed="1"/>
    <col min="55" max="56" width="7.87962962962963" style="57" hidden="1" customWidth="1" outlineLevel="3"/>
    <col min="57" max="57" width="7.87962962962963" style="57" hidden="1" customWidth="1" outlineLevel="1" collapsed="1"/>
    <col min="58" max="58" width="10.3796296296296" style="57" hidden="1" customWidth="1" outlineLevel="2"/>
    <col min="59" max="60" width="9.87962962962963" style="57" hidden="1" customWidth="1" outlineLevel="2"/>
    <col min="61" max="61" width="9.87962962962963" style="57" hidden="1" customWidth="1" outlineLevel="1" collapsed="1"/>
    <col min="62" max="62" width="6.87962962962963" style="184" hidden="1" customWidth="1" outlineLevel="2"/>
    <col min="63" max="63" width="7.12962962962963" style="57" hidden="1" customWidth="1" outlineLevel="1" collapsed="1"/>
    <col min="64" max="64" width="12.6296296296296" style="57" hidden="1" customWidth="1" outlineLevel="3"/>
    <col min="65" max="68" width="9.87962962962963" style="57" hidden="1" customWidth="1" outlineLevel="3"/>
    <col min="69" max="69" width="7.87962962962963" style="57" hidden="1" customWidth="1" outlineLevel="3" collapsed="1"/>
    <col min="70" max="71" width="7.87962962962963" style="57" hidden="1" customWidth="1" outlineLevel="3"/>
    <col min="72" max="72" width="7.87962962962963" style="57" hidden="1" customWidth="1" outlineLevel="1" collapsed="1"/>
    <col min="73" max="73" width="10.3796296296296" style="57" hidden="1" customWidth="1" outlineLevel="2"/>
    <col min="74" max="75" width="9.87962962962963" style="57" hidden="1" customWidth="1" outlineLevel="2"/>
    <col min="76" max="76" width="8.37962962962963" style="57" hidden="1" customWidth="1" outlineLevel="1" collapsed="1"/>
    <col min="77" max="77" width="6.87962962962963" style="184" hidden="1" customWidth="1" outlineLevel="1"/>
    <col min="78" max="78" width="8.87962962962963" style="57" customWidth="1" collapsed="1"/>
    <col min="79" max="79" width="12.6296296296296" style="57" hidden="1" customWidth="1" outlineLevel="2"/>
    <col min="80" max="83" width="9.87962962962963" style="57" hidden="1" customWidth="1" outlineLevel="2"/>
    <col min="84" max="84" width="7.87962962962963" style="57" hidden="1" customWidth="1" outlineLevel="2" collapsed="1"/>
    <col min="85" max="86" width="7.87962962962963" style="57" hidden="1" customWidth="1" outlineLevel="2"/>
    <col min="87" max="87" width="7.87962962962963" style="57" customWidth="1" collapsed="1"/>
    <col min="88" max="88" width="10.3796296296296" style="57" hidden="1" customWidth="1" outlineLevel="2"/>
    <col min="89" max="90" width="9.87962962962963" style="57" hidden="1" customWidth="1" outlineLevel="2"/>
    <col min="91" max="91" width="9.12962962962963" style="57" customWidth="1" collapsed="1"/>
    <col min="92" max="92" width="6.87962962962963" style="184" hidden="1" customWidth="1" outlineLevel="1"/>
    <col min="93" max="93" width="7.12962962962963" style="57" customWidth="1" collapsed="1"/>
    <col min="94" max="94" width="12.6296296296296" style="57" hidden="1" customWidth="1" outlineLevel="2"/>
    <col min="95" max="98" width="9.87962962962963" style="57" hidden="1" customWidth="1" outlineLevel="2"/>
    <col min="99" max="99" width="7.87962962962963" style="57" hidden="1" customWidth="1" outlineLevel="2" collapsed="1"/>
    <col min="100" max="101" width="7.87962962962963" style="57" hidden="1" customWidth="1" outlineLevel="2"/>
    <col min="102" max="102" width="7.87962962962963" style="57" customWidth="1" collapsed="1"/>
    <col min="103" max="103" width="10.3796296296296" style="57" hidden="1" customWidth="1" outlineLevel="1"/>
    <col min="104" max="105" width="9.87962962962963" style="57" hidden="1" customWidth="1" outlineLevel="1"/>
    <col min="106" max="106" width="9.87962962962963" style="57" customWidth="1" collapsed="1"/>
    <col min="107" max="107" width="6.87962962962963" style="57" hidden="1" customWidth="1" outlineLevel="1"/>
    <col min="108" max="108" width="6.37962962962963" style="185" customWidth="1" collapsed="1"/>
    <col min="109" max="109" width="12.6296296296296" style="57" hidden="1" customWidth="1" outlineLevel="1"/>
    <col min="110" max="113" width="9.87962962962963" style="57" hidden="1" customWidth="1" outlineLevel="1"/>
    <col min="114" max="114" width="7.87962962962963" style="57" hidden="1" customWidth="1" outlineLevel="1" collapsed="1"/>
    <col min="115" max="116" width="7.87962962962963" style="57" hidden="1" customWidth="1" outlineLevel="1"/>
    <col min="117" max="117" width="8.12962962962963" style="57" customWidth="1" collapsed="1"/>
    <col min="118" max="118" width="6.5" style="57" hidden="1" customWidth="1" outlineLevel="1"/>
    <col min="119" max="119" width="6.12962962962963" style="57" hidden="1" customWidth="1" outlineLevel="1"/>
    <col min="120" max="120" width="6.87962962962963" style="57" hidden="1" customWidth="1" outlineLevel="1"/>
    <col min="121" max="121" width="8.5" style="184" customWidth="1" collapsed="1"/>
    <col min="122" max="122" width="1.12962962962963" style="57" hidden="1" customWidth="1" outlineLevel="1"/>
    <col min="123" max="123" width="6.37962962962963" style="185" customWidth="1" collapsed="1"/>
    <col min="124" max="124" width="8.87962962962963" style="57" hidden="1" customWidth="1" outlineLevel="1"/>
    <col min="125" max="125" width="6.87962962962963" style="57" hidden="1" customWidth="1" outlineLevel="1"/>
    <col min="126" max="126" width="7.87962962962963" style="57" hidden="1" customWidth="1" outlineLevel="1"/>
    <col min="127" max="127" width="9" style="57" hidden="1" customWidth="1" outlineLevel="1"/>
    <col min="128" max="128" width="9.87962962962963" style="57" hidden="1" customWidth="1" outlineLevel="1"/>
    <col min="129" max="129" width="7.87962962962963" style="57" hidden="1" customWidth="1" outlineLevel="1" collapsed="1"/>
    <col min="130" max="130" width="7.87962962962963" style="57" hidden="1" customWidth="1" outlineLevel="1"/>
    <col min="131" max="131" width="9.87962962962963" style="57" hidden="1" customWidth="1" outlineLevel="1"/>
    <col min="132" max="132" width="7.62962962962963" style="57" customWidth="1" collapsed="1"/>
    <col min="133" max="133" width="6.5" style="57" hidden="1" customWidth="1" outlineLevel="1"/>
    <col min="134" max="134" width="5.87962962962963" style="57" hidden="1" customWidth="1" outlineLevel="1"/>
    <col min="135" max="135" width="7.12962962962963" style="57" hidden="1" customWidth="1" outlineLevel="1"/>
    <col min="136" max="136" width="8.5" style="184" customWidth="1" collapsed="1"/>
    <col min="137" max="137" width="6.12962962962963" style="57" hidden="1" customWidth="1" outlineLevel="1"/>
    <col min="138" max="138" width="8.5" style="57" hidden="1" customWidth="1" outlineLevel="1"/>
    <col min="139" max="139" width="8.87962962962963" style="57" hidden="1" customWidth="1" outlineLevel="1"/>
    <col min="140" max="140" width="6.87962962962963" style="57" hidden="1" customWidth="1" outlineLevel="1"/>
    <col min="141" max="141" width="7.87962962962963" style="57" hidden="1" customWidth="1" outlineLevel="2"/>
    <col min="142" max="142" width="9" style="57" hidden="1" customWidth="1" outlineLevel="2"/>
    <col min="143" max="143" width="9.87962962962963" style="57" hidden="1" customWidth="1" outlineLevel="2"/>
    <col min="144" max="144" width="7.87962962962963" style="57" hidden="1" customWidth="1" outlineLevel="1" collapsed="1"/>
    <col min="145" max="147" width="7.87962962962963" style="57" hidden="1" customWidth="1" outlineLevel="1"/>
    <col min="148" max="148" width="10.3796296296296" style="57" hidden="1" customWidth="1" outlineLevel="2"/>
    <col min="149" max="150" width="9.87962962962963" style="57" hidden="1" customWidth="1" outlineLevel="2"/>
    <col min="151" max="151" width="8.12962962962963" style="57" hidden="1" customWidth="1" outlineLevel="1" collapsed="1"/>
    <col min="152" max="152" width="8.12962962962963" style="57" hidden="1" customWidth="1" outlineLevel="1"/>
    <col min="153" max="153" width="6.87962962962963" style="57" hidden="1" customWidth="1" outlineLevel="1"/>
    <col min="154" max="154" width="15" style="57" hidden="1" customWidth="1" outlineLevel="1"/>
    <col min="155" max="155" width="10.6296296296296" style="57" customWidth="1" collapsed="1"/>
    <col min="156" max="157" width="9.87962962962963" style="57" customWidth="1"/>
    <col min="158" max="158" width="5.62962962962963" style="183" customWidth="1"/>
    <col min="159" max="160" width="9.5" style="57" hidden="1" customWidth="1" outlineLevel="1"/>
    <col min="161" max="161" width="6.87962962962963" style="57" customWidth="1" collapsed="1"/>
    <col min="162" max="166" width="9.5" style="57" hidden="1" customWidth="1" outlineLevel="1"/>
    <col min="167" max="167" width="7.87962962962963" style="184" customWidth="1" collapsed="1"/>
    <col min="168" max="169" width="6.12962962962963" style="184" hidden="1" customWidth="1" outlineLevel="1"/>
    <col min="170" max="170" width="0.62962962962963" style="184" hidden="1" customWidth="1" outlineLevel="1"/>
    <col min="171" max="171" width="7.12962962962963" style="184" customWidth="1" collapsed="1"/>
    <col min="172" max="173" width="11.3796296296296" style="57" hidden="1" customWidth="1" outlineLevel="1"/>
    <col min="174" max="174" width="9.5" style="57" hidden="1" customWidth="1" outlineLevel="1"/>
    <col min="175" max="175" width="9.5" style="57" collapsed="1"/>
    <col min="176" max="16384" width="9.5" style="57"/>
  </cols>
  <sheetData>
    <row r="1" ht="17.4" spans="1:171">
      <c r="A1" s="186" t="s">
        <v>353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92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92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</row>
    <row r="2" ht="13.15" customHeight="1" spans="1:171">
      <c r="A2" s="57" t="s">
        <v>354</v>
      </c>
      <c r="AC2" s="184">
        <v>15</v>
      </c>
      <c r="AG2" s="198">
        <v>0.2</v>
      </c>
      <c r="AH2" s="198">
        <v>0.8</v>
      </c>
      <c r="AP2" s="184">
        <v>21</v>
      </c>
      <c r="AV2" s="198">
        <v>0.3</v>
      </c>
      <c r="AW2" s="198">
        <v>0.7</v>
      </c>
      <c r="BE2" s="184">
        <v>19</v>
      </c>
      <c r="BK2" s="198">
        <v>0.4</v>
      </c>
      <c r="BL2" s="198">
        <v>0.6</v>
      </c>
      <c r="BT2" s="184">
        <v>18</v>
      </c>
      <c r="BZ2" s="198">
        <v>0.5</v>
      </c>
      <c r="CA2" s="198">
        <v>0.5</v>
      </c>
      <c r="CI2" s="184">
        <v>18</v>
      </c>
      <c r="CO2" s="198">
        <v>0.6</v>
      </c>
      <c r="CP2" s="198">
        <v>0.4</v>
      </c>
      <c r="CX2" s="184">
        <v>18</v>
      </c>
      <c r="DD2" s="202">
        <v>0.7</v>
      </c>
      <c r="DE2" s="198">
        <v>0.3</v>
      </c>
      <c r="DM2" s="184">
        <v>16</v>
      </c>
      <c r="DS2" s="202">
        <v>0.8</v>
      </c>
      <c r="DT2" s="198">
        <v>0.2</v>
      </c>
      <c r="EB2" s="184">
        <v>16</v>
      </c>
      <c r="EH2" s="198">
        <v>0.8</v>
      </c>
      <c r="EI2" s="198">
        <v>0.2</v>
      </c>
      <c r="EJ2" s="198">
        <v>0.9</v>
      </c>
      <c r="EK2" s="198">
        <v>0.1</v>
      </c>
      <c r="EL2" s="198">
        <v>0.6</v>
      </c>
      <c r="EM2" s="198">
        <v>0.4</v>
      </c>
      <c r="EN2" s="198">
        <v>0.5</v>
      </c>
      <c r="EO2" s="198">
        <v>0.5</v>
      </c>
      <c r="EQ2" s="184">
        <v>17</v>
      </c>
      <c r="FK2" s="184">
        <v>24</v>
      </c>
      <c r="FN2" s="213" t="s">
        <v>200</v>
      </c>
      <c r="FO2" s="213"/>
    </row>
    <row r="3" ht="19.5" customHeight="1" spans="1:171">
      <c r="A3" s="187" t="s">
        <v>201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>
        <v>0.318536467060071</v>
      </c>
      <c r="M3" s="64">
        <v>0.493185302447413</v>
      </c>
      <c r="N3" s="64">
        <v>0.244531478139287</v>
      </c>
      <c r="O3" s="191" t="s">
        <v>355</v>
      </c>
      <c r="P3" s="191"/>
      <c r="Q3" s="191"/>
      <c r="R3" s="193"/>
      <c r="S3" s="193"/>
      <c r="T3" s="193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9" t="s">
        <v>356</v>
      </c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88" t="s">
        <v>357</v>
      </c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199" t="s">
        <v>358</v>
      </c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88" t="s">
        <v>359</v>
      </c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199" t="s">
        <v>360</v>
      </c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88" t="s">
        <v>276</v>
      </c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199" t="s">
        <v>361</v>
      </c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205" t="s">
        <v>362</v>
      </c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8" t="s">
        <v>363</v>
      </c>
      <c r="EZ3" s="208"/>
      <c r="FA3" s="208"/>
      <c r="FB3" s="209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</row>
    <row r="4" ht="34.15" customHeight="1" spans="1:171">
      <c r="A4" s="188"/>
      <c r="B4" s="64"/>
      <c r="C4" s="64" t="s">
        <v>277</v>
      </c>
      <c r="D4" s="64"/>
      <c r="E4" s="64"/>
      <c r="F4" s="64"/>
      <c r="G4" s="64" t="s">
        <v>278</v>
      </c>
      <c r="H4" s="64"/>
      <c r="I4" s="64"/>
      <c r="J4" s="64"/>
      <c r="K4" s="64" t="s">
        <v>279</v>
      </c>
      <c r="L4" s="64"/>
      <c r="M4" s="64"/>
      <c r="N4" s="64"/>
      <c r="O4" s="191" t="s">
        <v>280</v>
      </c>
      <c r="P4" s="191"/>
      <c r="Q4" s="191"/>
      <c r="R4" s="193" t="s">
        <v>281</v>
      </c>
      <c r="S4" s="193"/>
      <c r="T4" s="193"/>
      <c r="U4" s="191"/>
      <c r="V4" s="191"/>
      <c r="W4" s="191" t="s">
        <v>282</v>
      </c>
      <c r="X4" s="191"/>
      <c r="Y4" s="191"/>
      <c r="Z4" s="191" t="s">
        <v>283</v>
      </c>
      <c r="AA4" s="191"/>
      <c r="AB4" s="191"/>
      <c r="AC4" s="191" t="s">
        <v>284</v>
      </c>
      <c r="AD4" s="191"/>
      <c r="AE4" s="191"/>
      <c r="AF4" s="191"/>
      <c r="AG4" s="199" t="s">
        <v>281</v>
      </c>
      <c r="AH4" s="199"/>
      <c r="AI4" s="199"/>
      <c r="AJ4" s="199" t="s">
        <v>282</v>
      </c>
      <c r="AK4" s="199"/>
      <c r="AL4" s="199"/>
      <c r="AM4" s="199" t="s">
        <v>283</v>
      </c>
      <c r="AN4" s="199"/>
      <c r="AO4" s="199"/>
      <c r="AP4" s="199" t="s">
        <v>284</v>
      </c>
      <c r="AQ4" s="199"/>
      <c r="AR4" s="199"/>
      <c r="AS4" s="199"/>
      <c r="AT4" s="200" t="s">
        <v>204</v>
      </c>
      <c r="AU4" s="197" t="s">
        <v>205</v>
      </c>
      <c r="AV4" s="88" t="s">
        <v>281</v>
      </c>
      <c r="AW4" s="88"/>
      <c r="AX4" s="88"/>
      <c r="AY4" s="88" t="s">
        <v>282</v>
      </c>
      <c r="AZ4" s="88"/>
      <c r="BA4" s="88"/>
      <c r="BB4" s="88" t="s">
        <v>283</v>
      </c>
      <c r="BC4" s="88"/>
      <c r="BD4" s="88"/>
      <c r="BE4" s="88" t="s">
        <v>284</v>
      </c>
      <c r="BF4" s="88"/>
      <c r="BG4" s="88"/>
      <c r="BH4" s="88"/>
      <c r="BI4" s="89" t="s">
        <v>204</v>
      </c>
      <c r="BJ4" s="201" t="s">
        <v>205</v>
      </c>
      <c r="BK4" s="199" t="s">
        <v>281</v>
      </c>
      <c r="BL4" s="199"/>
      <c r="BM4" s="199"/>
      <c r="BN4" s="199" t="s">
        <v>282</v>
      </c>
      <c r="BO4" s="199"/>
      <c r="BP4" s="199"/>
      <c r="BQ4" s="199" t="s">
        <v>283</v>
      </c>
      <c r="BR4" s="199"/>
      <c r="BS4" s="199"/>
      <c r="BT4" s="199" t="s">
        <v>284</v>
      </c>
      <c r="BU4" s="199"/>
      <c r="BV4" s="199"/>
      <c r="BW4" s="199"/>
      <c r="BX4" s="200" t="s">
        <v>204</v>
      </c>
      <c r="BY4" s="197" t="s">
        <v>205</v>
      </c>
      <c r="BZ4" s="88" t="s">
        <v>281</v>
      </c>
      <c r="CA4" s="88"/>
      <c r="CB4" s="88"/>
      <c r="CC4" s="88" t="s">
        <v>282</v>
      </c>
      <c r="CD4" s="88"/>
      <c r="CE4" s="88"/>
      <c r="CF4" s="88" t="s">
        <v>283</v>
      </c>
      <c r="CG4" s="88"/>
      <c r="CH4" s="88"/>
      <c r="CI4" s="88" t="s">
        <v>284</v>
      </c>
      <c r="CJ4" s="88"/>
      <c r="CK4" s="88"/>
      <c r="CL4" s="88"/>
      <c r="CM4" s="89" t="s">
        <v>204</v>
      </c>
      <c r="CN4" s="201" t="s">
        <v>205</v>
      </c>
      <c r="CO4" s="199" t="s">
        <v>281</v>
      </c>
      <c r="CP4" s="199"/>
      <c r="CQ4" s="199"/>
      <c r="CR4" s="199" t="s">
        <v>282</v>
      </c>
      <c r="CS4" s="199"/>
      <c r="CT4" s="199"/>
      <c r="CU4" s="199" t="s">
        <v>283</v>
      </c>
      <c r="CV4" s="199"/>
      <c r="CW4" s="199"/>
      <c r="CX4" s="199" t="s">
        <v>284</v>
      </c>
      <c r="CY4" s="199"/>
      <c r="CZ4" s="199"/>
      <c r="DA4" s="199"/>
      <c r="DB4" s="200" t="s">
        <v>204</v>
      </c>
      <c r="DC4" s="200" t="s">
        <v>205</v>
      </c>
      <c r="DD4" s="88" t="s">
        <v>281</v>
      </c>
      <c r="DE4" s="88"/>
      <c r="DF4" s="88"/>
      <c r="DG4" s="88" t="s">
        <v>282</v>
      </c>
      <c r="DH4" s="88"/>
      <c r="DI4" s="88"/>
      <c r="DJ4" s="88" t="s">
        <v>283</v>
      </c>
      <c r="DK4" s="88"/>
      <c r="DL4" s="88"/>
      <c r="DM4" s="88" t="s">
        <v>284</v>
      </c>
      <c r="DN4" s="88"/>
      <c r="DO4" s="88"/>
      <c r="DP4" s="88"/>
      <c r="DQ4" s="201" t="s">
        <v>204</v>
      </c>
      <c r="DR4" s="89" t="s">
        <v>205</v>
      </c>
      <c r="DS4" s="199" t="s">
        <v>281</v>
      </c>
      <c r="DT4" s="199"/>
      <c r="DU4" s="199"/>
      <c r="DV4" s="199" t="s">
        <v>282</v>
      </c>
      <c r="DW4" s="199"/>
      <c r="DX4" s="199"/>
      <c r="DY4" s="199" t="s">
        <v>283</v>
      </c>
      <c r="DZ4" s="199"/>
      <c r="EA4" s="199"/>
      <c r="EB4" s="199" t="s">
        <v>284</v>
      </c>
      <c r="EC4" s="199"/>
      <c r="ED4" s="199"/>
      <c r="EE4" s="199"/>
      <c r="EF4" s="197" t="s">
        <v>204</v>
      </c>
      <c r="EG4" s="200" t="s">
        <v>205</v>
      </c>
      <c r="EH4" s="205" t="s">
        <v>281</v>
      </c>
      <c r="EI4" s="205"/>
      <c r="EJ4" s="205"/>
      <c r="EK4" s="205" t="s">
        <v>282</v>
      </c>
      <c r="EL4" s="205"/>
      <c r="EM4" s="205"/>
      <c r="EN4" s="205" t="s">
        <v>283</v>
      </c>
      <c r="EO4" s="205"/>
      <c r="EP4" s="205"/>
      <c r="EQ4" s="205" t="s">
        <v>284</v>
      </c>
      <c r="ER4" s="205"/>
      <c r="ES4" s="205"/>
      <c r="ET4" s="205"/>
      <c r="EU4" s="206" t="s">
        <v>204</v>
      </c>
      <c r="EV4" s="207" t="s">
        <v>284</v>
      </c>
      <c r="EW4" s="206" t="s">
        <v>205</v>
      </c>
      <c r="EX4" s="206"/>
      <c r="EY4" s="208" t="s">
        <v>280</v>
      </c>
      <c r="EZ4" s="208"/>
      <c r="FA4" s="208"/>
      <c r="FB4" s="209" t="s">
        <v>281</v>
      </c>
      <c r="FC4" s="208"/>
      <c r="FD4" s="208"/>
      <c r="FE4" s="208" t="s">
        <v>282</v>
      </c>
      <c r="FF4" s="208"/>
      <c r="FG4" s="208"/>
      <c r="FH4" s="208" t="s">
        <v>283</v>
      </c>
      <c r="FI4" s="208"/>
      <c r="FJ4" s="208"/>
      <c r="FK4" s="211" t="s">
        <v>284</v>
      </c>
      <c r="FL4" s="211"/>
      <c r="FM4" s="211"/>
      <c r="FN4" s="211"/>
      <c r="FO4" s="211" t="s">
        <v>204</v>
      </c>
    </row>
    <row r="5" ht="61.15" customHeight="1" spans="1:173">
      <c r="A5" s="189"/>
      <c r="B5" s="64"/>
      <c r="C5" s="64" t="s">
        <v>287</v>
      </c>
      <c r="D5" s="64" t="s">
        <v>288</v>
      </c>
      <c r="E5" s="64" t="s">
        <v>289</v>
      </c>
      <c r="F5" s="64" t="s">
        <v>290</v>
      </c>
      <c r="G5" s="64" t="s">
        <v>287</v>
      </c>
      <c r="H5" s="64" t="s">
        <v>288</v>
      </c>
      <c r="I5" s="64" t="s">
        <v>289</v>
      </c>
      <c r="J5" s="64" t="s">
        <v>290</v>
      </c>
      <c r="K5" s="64" t="s">
        <v>287</v>
      </c>
      <c r="L5" s="64" t="s">
        <v>288</v>
      </c>
      <c r="M5" s="64" t="s">
        <v>289</v>
      </c>
      <c r="N5" s="64" t="s">
        <v>290</v>
      </c>
      <c r="O5" s="191" t="s">
        <v>277</v>
      </c>
      <c r="P5" s="191" t="s">
        <v>278</v>
      </c>
      <c r="Q5" s="191" t="s">
        <v>279</v>
      </c>
      <c r="R5" s="194" t="s">
        <v>291</v>
      </c>
      <c r="S5" s="193" t="s">
        <v>292</v>
      </c>
      <c r="T5" s="193" t="s">
        <v>293</v>
      </c>
      <c r="U5" s="191" t="s">
        <v>294</v>
      </c>
      <c r="V5" s="191" t="s">
        <v>295</v>
      </c>
      <c r="W5" s="191" t="s">
        <v>296</v>
      </c>
      <c r="X5" s="191" t="s">
        <v>297</v>
      </c>
      <c r="Y5" s="191" t="s">
        <v>298</v>
      </c>
      <c r="Z5" s="195">
        <v>0.05</v>
      </c>
      <c r="AA5" s="195">
        <v>0.2</v>
      </c>
      <c r="AB5" s="191" t="s">
        <v>299</v>
      </c>
      <c r="AC5" s="191" t="s">
        <v>287</v>
      </c>
      <c r="AD5" s="195">
        <v>0.2</v>
      </c>
      <c r="AE5" s="195">
        <v>0.3</v>
      </c>
      <c r="AF5" s="195">
        <v>0.5</v>
      </c>
      <c r="AG5" s="199" t="s">
        <v>291</v>
      </c>
      <c r="AH5" s="199" t="s">
        <v>294</v>
      </c>
      <c r="AI5" s="199" t="s">
        <v>295</v>
      </c>
      <c r="AJ5" s="199" t="s">
        <v>296</v>
      </c>
      <c r="AK5" s="199" t="s">
        <v>297</v>
      </c>
      <c r="AL5" s="199" t="s">
        <v>298</v>
      </c>
      <c r="AM5" s="200">
        <v>0.05</v>
      </c>
      <c r="AN5" s="200">
        <v>0.2</v>
      </c>
      <c r="AO5" s="199" t="s">
        <v>299</v>
      </c>
      <c r="AP5" s="199" t="s">
        <v>287</v>
      </c>
      <c r="AQ5" s="200">
        <v>0.2</v>
      </c>
      <c r="AR5" s="200">
        <v>0.3</v>
      </c>
      <c r="AS5" s="200">
        <v>0.5</v>
      </c>
      <c r="AT5" s="200"/>
      <c r="AU5" s="197"/>
      <c r="AV5" s="88" t="s">
        <v>291</v>
      </c>
      <c r="AW5" s="88" t="s">
        <v>294</v>
      </c>
      <c r="AX5" s="88" t="s">
        <v>295</v>
      </c>
      <c r="AY5" s="88" t="s">
        <v>296</v>
      </c>
      <c r="AZ5" s="88" t="s">
        <v>297</v>
      </c>
      <c r="BA5" s="88" t="s">
        <v>298</v>
      </c>
      <c r="BB5" s="89">
        <v>0.05</v>
      </c>
      <c r="BC5" s="89">
        <v>0.2</v>
      </c>
      <c r="BD5" s="88" t="s">
        <v>299</v>
      </c>
      <c r="BE5" s="88" t="s">
        <v>287</v>
      </c>
      <c r="BF5" s="89">
        <v>0.2</v>
      </c>
      <c r="BG5" s="89">
        <v>0.3</v>
      </c>
      <c r="BH5" s="89">
        <v>0.5</v>
      </c>
      <c r="BI5" s="89"/>
      <c r="BJ5" s="201"/>
      <c r="BK5" s="199" t="s">
        <v>291</v>
      </c>
      <c r="BL5" s="199" t="s">
        <v>294</v>
      </c>
      <c r="BM5" s="199" t="s">
        <v>295</v>
      </c>
      <c r="BN5" s="199" t="s">
        <v>296</v>
      </c>
      <c r="BO5" s="199" t="s">
        <v>297</v>
      </c>
      <c r="BP5" s="199" t="s">
        <v>298</v>
      </c>
      <c r="BQ5" s="200">
        <v>0.05</v>
      </c>
      <c r="BR5" s="200">
        <v>0.2</v>
      </c>
      <c r="BS5" s="199" t="s">
        <v>299</v>
      </c>
      <c r="BT5" s="199" t="s">
        <v>287</v>
      </c>
      <c r="BU5" s="200">
        <v>0.2</v>
      </c>
      <c r="BV5" s="200">
        <v>0.3</v>
      </c>
      <c r="BW5" s="200">
        <v>0.5</v>
      </c>
      <c r="BX5" s="200"/>
      <c r="BY5" s="197"/>
      <c r="BZ5" s="88" t="s">
        <v>291</v>
      </c>
      <c r="CA5" s="88" t="s">
        <v>294</v>
      </c>
      <c r="CB5" s="88" t="s">
        <v>295</v>
      </c>
      <c r="CC5" s="88" t="s">
        <v>296</v>
      </c>
      <c r="CD5" s="88" t="s">
        <v>297</v>
      </c>
      <c r="CE5" s="88" t="s">
        <v>298</v>
      </c>
      <c r="CF5" s="89">
        <v>0.05</v>
      </c>
      <c r="CG5" s="89">
        <v>0.2</v>
      </c>
      <c r="CH5" s="88" t="s">
        <v>299</v>
      </c>
      <c r="CI5" s="88" t="s">
        <v>287</v>
      </c>
      <c r="CJ5" s="89">
        <v>0.2</v>
      </c>
      <c r="CK5" s="89">
        <v>0.3</v>
      </c>
      <c r="CL5" s="89">
        <v>0.5</v>
      </c>
      <c r="CM5" s="89"/>
      <c r="CN5" s="201"/>
      <c r="CO5" s="199" t="s">
        <v>291</v>
      </c>
      <c r="CP5" s="199" t="s">
        <v>294</v>
      </c>
      <c r="CQ5" s="199" t="s">
        <v>295</v>
      </c>
      <c r="CR5" s="199" t="s">
        <v>296</v>
      </c>
      <c r="CS5" s="199" t="s">
        <v>297</v>
      </c>
      <c r="CT5" s="199" t="s">
        <v>298</v>
      </c>
      <c r="CU5" s="200">
        <v>0.05</v>
      </c>
      <c r="CV5" s="200">
        <v>0.2</v>
      </c>
      <c r="CW5" s="199" t="s">
        <v>299</v>
      </c>
      <c r="CX5" s="199" t="s">
        <v>287</v>
      </c>
      <c r="CY5" s="200">
        <v>0.2</v>
      </c>
      <c r="CZ5" s="200">
        <v>0.3</v>
      </c>
      <c r="DA5" s="200">
        <v>0.5</v>
      </c>
      <c r="DB5" s="200"/>
      <c r="DC5" s="200"/>
      <c r="DD5" s="203" t="s">
        <v>291</v>
      </c>
      <c r="DE5" s="88" t="s">
        <v>294</v>
      </c>
      <c r="DF5" s="88" t="s">
        <v>295</v>
      </c>
      <c r="DG5" s="88" t="s">
        <v>296</v>
      </c>
      <c r="DH5" s="88" t="s">
        <v>297</v>
      </c>
      <c r="DI5" s="88" t="s">
        <v>298</v>
      </c>
      <c r="DJ5" s="89">
        <v>0.05</v>
      </c>
      <c r="DK5" s="89">
        <v>0.2</v>
      </c>
      <c r="DL5" s="88" t="s">
        <v>299</v>
      </c>
      <c r="DM5" s="88" t="s">
        <v>287</v>
      </c>
      <c r="DN5" s="89">
        <v>0.2</v>
      </c>
      <c r="DO5" s="89">
        <v>0.3</v>
      </c>
      <c r="DP5" s="89">
        <v>0.5</v>
      </c>
      <c r="DQ5" s="201"/>
      <c r="DR5" s="89"/>
      <c r="DS5" s="204" t="s">
        <v>291</v>
      </c>
      <c r="DT5" s="199" t="s">
        <v>294</v>
      </c>
      <c r="DU5" s="199" t="s">
        <v>295</v>
      </c>
      <c r="DV5" s="199" t="s">
        <v>296</v>
      </c>
      <c r="DW5" s="199" t="s">
        <v>297</v>
      </c>
      <c r="DX5" s="199" t="s">
        <v>298</v>
      </c>
      <c r="DY5" s="200">
        <v>0.05</v>
      </c>
      <c r="DZ5" s="200">
        <v>0.2</v>
      </c>
      <c r="EA5" s="199" t="s">
        <v>299</v>
      </c>
      <c r="EB5" s="199" t="s">
        <v>287</v>
      </c>
      <c r="EC5" s="200">
        <v>0.2</v>
      </c>
      <c r="ED5" s="200">
        <v>0.3</v>
      </c>
      <c r="EE5" s="200">
        <v>0.5</v>
      </c>
      <c r="EF5" s="197"/>
      <c r="EG5" s="200"/>
      <c r="EH5" s="205" t="s">
        <v>291</v>
      </c>
      <c r="EI5" s="205" t="s">
        <v>294</v>
      </c>
      <c r="EJ5" s="205" t="s">
        <v>295</v>
      </c>
      <c r="EK5" s="205" t="s">
        <v>296</v>
      </c>
      <c r="EL5" s="205" t="s">
        <v>297</v>
      </c>
      <c r="EM5" s="205" t="s">
        <v>298</v>
      </c>
      <c r="EN5" s="206">
        <v>0.05</v>
      </c>
      <c r="EO5" s="206">
        <v>0.2</v>
      </c>
      <c r="EP5" s="205" t="s">
        <v>299</v>
      </c>
      <c r="EQ5" s="205" t="s">
        <v>287</v>
      </c>
      <c r="ER5" s="206">
        <v>0.2</v>
      </c>
      <c r="ES5" s="206">
        <v>0.3</v>
      </c>
      <c r="ET5" s="206">
        <v>0.5</v>
      </c>
      <c r="EU5" s="206"/>
      <c r="EV5" s="207" t="s">
        <v>364</v>
      </c>
      <c r="EW5" s="206"/>
      <c r="EX5" s="206"/>
      <c r="EY5" s="208" t="s">
        <v>277</v>
      </c>
      <c r="EZ5" s="208" t="s">
        <v>278</v>
      </c>
      <c r="FA5" s="208" t="s">
        <v>279</v>
      </c>
      <c r="FB5" s="210" t="s">
        <v>291</v>
      </c>
      <c r="FC5" s="208" t="s">
        <v>294</v>
      </c>
      <c r="FD5" s="208" t="s">
        <v>295</v>
      </c>
      <c r="FE5" s="208" t="s">
        <v>296</v>
      </c>
      <c r="FF5" s="208" t="s">
        <v>297</v>
      </c>
      <c r="FG5" s="208" t="s">
        <v>298</v>
      </c>
      <c r="FH5" s="212">
        <v>0.05</v>
      </c>
      <c r="FI5" s="212">
        <v>0.2</v>
      </c>
      <c r="FJ5" s="208" t="s">
        <v>299</v>
      </c>
      <c r="FK5" s="211" t="s">
        <v>287</v>
      </c>
      <c r="FL5" s="211">
        <v>0.2</v>
      </c>
      <c r="FM5" s="211">
        <v>0.3</v>
      </c>
      <c r="FN5" s="211">
        <v>0.5</v>
      </c>
      <c r="FO5" s="211"/>
      <c r="FP5" s="57">
        <v>0.6</v>
      </c>
      <c r="FQ5" s="57">
        <v>0.4</v>
      </c>
    </row>
    <row r="6" s="181" customFormat="1" ht="19.5" customHeight="1" spans="1:171">
      <c r="A6" s="66" t="s">
        <v>208</v>
      </c>
      <c r="B6" s="66" t="s">
        <v>208</v>
      </c>
      <c r="C6" s="67">
        <v>6475819.8502399</v>
      </c>
      <c r="D6" s="67">
        <v>4180058.4534715</v>
      </c>
      <c r="E6" s="67">
        <v>2021857.6644664</v>
      </c>
      <c r="F6" s="67">
        <v>273903.732302</v>
      </c>
      <c r="G6" s="67">
        <v>6261211.0969139</v>
      </c>
      <c r="H6" s="67">
        <v>3979556.5817995</v>
      </c>
      <c r="I6" s="67">
        <v>2016040.332348</v>
      </c>
      <c r="J6" s="67">
        <v>265614.1827664</v>
      </c>
      <c r="K6" s="67">
        <v>8610339.56726285</v>
      </c>
      <c r="L6" s="67">
        <v>5118379.01218325</v>
      </c>
      <c r="M6" s="67">
        <v>3062291.6049948</v>
      </c>
      <c r="N6" s="67">
        <v>429668.9500848</v>
      </c>
      <c r="O6" s="67">
        <v>6475819.8502399</v>
      </c>
      <c r="P6" s="67">
        <v>6261211.0969139</v>
      </c>
      <c r="Q6" s="67">
        <v>8610339.56726285</v>
      </c>
      <c r="R6" s="76">
        <v>37.5187553012997</v>
      </c>
      <c r="S6" s="77">
        <v>35.8245498715187</v>
      </c>
      <c r="T6" s="77" t="s">
        <v>212</v>
      </c>
      <c r="U6" s="77"/>
      <c r="V6" s="66"/>
      <c r="W6" s="66"/>
      <c r="X6" s="66"/>
      <c r="Y6" s="66"/>
      <c r="Z6" s="66"/>
      <c r="AA6" s="66"/>
      <c r="AB6" s="66"/>
      <c r="AC6" s="196">
        <v>36157.3005163724</v>
      </c>
      <c r="AD6" s="67">
        <v>5368.28913513471</v>
      </c>
      <c r="AE6" s="67">
        <v>11764.4071117637</v>
      </c>
      <c r="AF6" s="67">
        <v>20174.7467455253</v>
      </c>
      <c r="AG6" s="77">
        <v>15.8</v>
      </c>
      <c r="AH6" s="77"/>
      <c r="AI6" s="66"/>
      <c r="AJ6" s="66"/>
      <c r="AK6" s="66"/>
      <c r="AL6" s="66"/>
      <c r="AM6" s="66"/>
      <c r="AN6" s="66"/>
      <c r="AO6" s="66"/>
      <c r="AP6" s="196">
        <v>18114.1046394677</v>
      </c>
      <c r="AQ6" s="67">
        <v>4675.81892334132</v>
      </c>
      <c r="AR6" s="67">
        <v>8706.30533718978</v>
      </c>
      <c r="AS6" s="67">
        <v>4976.45780773235</v>
      </c>
      <c r="AT6" s="67">
        <v>-18043.1958769047</v>
      </c>
      <c r="AU6" s="67"/>
      <c r="AV6" s="77">
        <v>16.8</v>
      </c>
      <c r="AW6" s="77"/>
      <c r="AX6" s="66"/>
      <c r="AY6" s="66"/>
      <c r="AZ6" s="66"/>
      <c r="BA6" s="66"/>
      <c r="BB6" s="66"/>
      <c r="BC6" s="66"/>
      <c r="BD6" s="66"/>
      <c r="BE6" s="196">
        <v>18874.1392452658</v>
      </c>
      <c r="BF6" s="67">
        <v>4605.26337295684</v>
      </c>
      <c r="BG6" s="67">
        <v>8417.21062745624</v>
      </c>
      <c r="BH6" s="67">
        <v>6081.62505633563</v>
      </c>
      <c r="BI6" s="67">
        <v>-17283.1612711066</v>
      </c>
      <c r="BJ6" s="67"/>
      <c r="BK6" s="77">
        <v>18.1</v>
      </c>
      <c r="BL6" s="77"/>
      <c r="BM6" s="66"/>
      <c r="BN6" s="66"/>
      <c r="BO6" s="66"/>
      <c r="BP6" s="66"/>
      <c r="BQ6" s="66"/>
      <c r="BR6" s="66"/>
      <c r="BS6" s="66"/>
      <c r="BT6" s="196">
        <v>19494.000353605</v>
      </c>
      <c r="BU6" s="67">
        <v>4542.15839074307</v>
      </c>
      <c r="BV6" s="67">
        <v>7935.25890856579</v>
      </c>
      <c r="BW6" s="67">
        <v>7239.84500719216</v>
      </c>
      <c r="BX6" s="67">
        <v>-16663.3001627674</v>
      </c>
      <c r="BY6" s="67"/>
      <c r="BZ6" s="77">
        <v>19.6</v>
      </c>
      <c r="CA6" s="77"/>
      <c r="CB6" s="66"/>
      <c r="CC6" s="66"/>
      <c r="CD6" s="66"/>
      <c r="CE6" s="66"/>
      <c r="CF6" s="66"/>
      <c r="CG6" s="66"/>
      <c r="CH6" s="66"/>
      <c r="CI6" s="196">
        <v>20399.6022489797</v>
      </c>
      <c r="CJ6" s="67">
        <v>4160.55778721887</v>
      </c>
      <c r="CK6" s="67">
        <v>7866.83452079163</v>
      </c>
      <c r="CL6" s="67">
        <v>8590.7689372254</v>
      </c>
      <c r="CM6" s="67">
        <v>-15757.6982673927</v>
      </c>
      <c r="CN6" s="67"/>
      <c r="CO6" s="77">
        <v>21.4</v>
      </c>
      <c r="CP6" s="77"/>
      <c r="CQ6" s="66"/>
      <c r="CR6" s="66"/>
      <c r="CS6" s="66"/>
      <c r="CT6" s="66"/>
      <c r="CU6" s="66"/>
      <c r="CV6" s="66"/>
      <c r="CW6" s="66"/>
      <c r="CX6" s="196">
        <v>21630.2898382123</v>
      </c>
      <c r="CY6" s="67">
        <v>3899.31264817623</v>
      </c>
      <c r="CZ6" s="67">
        <v>7832.84272318094</v>
      </c>
      <c r="DA6" s="67">
        <v>10148.3672156334</v>
      </c>
      <c r="DB6" s="67">
        <v>-14527.0106781602</v>
      </c>
      <c r="DC6" s="67"/>
      <c r="DD6" s="76">
        <v>23.8</v>
      </c>
      <c r="DE6" s="67">
        <v>1</v>
      </c>
      <c r="DF6" s="66">
        <v>0</v>
      </c>
      <c r="DG6" s="66"/>
      <c r="DH6" s="66"/>
      <c r="DI6" s="66"/>
      <c r="DJ6" s="66"/>
      <c r="DK6" s="66"/>
      <c r="DL6" s="66"/>
      <c r="DM6" s="196">
        <v>23005.3523570377</v>
      </c>
      <c r="DN6" s="67">
        <v>3670.92985708349</v>
      </c>
      <c r="DO6" s="67">
        <v>7665.3169096898</v>
      </c>
      <c r="DP6" s="67">
        <v>11981.8864910982</v>
      </c>
      <c r="DQ6" s="67">
        <v>-13151.9481593347</v>
      </c>
      <c r="DR6" s="67"/>
      <c r="DS6" s="76">
        <v>26.9</v>
      </c>
      <c r="DT6" s="77"/>
      <c r="DU6" s="66"/>
      <c r="DV6" s="66"/>
      <c r="DW6" s="66"/>
      <c r="DX6" s="66"/>
      <c r="DY6" s="66"/>
      <c r="DZ6" s="66"/>
      <c r="EA6" s="66"/>
      <c r="EB6" s="196">
        <v>25077.3067068443</v>
      </c>
      <c r="EC6" s="67">
        <v>3825.60017222533</v>
      </c>
      <c r="ED6" s="67">
        <v>7472.81464385786</v>
      </c>
      <c r="EE6" s="67">
        <v>14193.6296253298</v>
      </c>
      <c r="EF6" s="67">
        <v>-11079.9938095282</v>
      </c>
      <c r="EG6" s="67"/>
      <c r="EH6" s="77">
        <v>26.9</v>
      </c>
      <c r="EI6" s="77"/>
      <c r="EJ6" s="66"/>
      <c r="EK6" s="66"/>
      <c r="EL6" s="66"/>
      <c r="EM6" s="66"/>
      <c r="EN6" s="66"/>
      <c r="EO6" s="66"/>
      <c r="EP6" s="66"/>
      <c r="EQ6" s="67">
        <v>21731.3795469813</v>
      </c>
      <c r="ER6" s="67">
        <v>2279.73752082157</v>
      </c>
      <c r="ES6" s="67">
        <v>5955.55152570967</v>
      </c>
      <c r="ET6" s="67">
        <v>13803.9188113053</v>
      </c>
      <c r="EU6" s="67">
        <v>-14425.9209693911</v>
      </c>
      <c r="EV6" s="67">
        <v>22363.0813909184</v>
      </c>
      <c r="EW6" s="67"/>
      <c r="EX6" s="67"/>
      <c r="EY6" s="67">
        <v>21676357</v>
      </c>
      <c r="EZ6" s="67">
        <v>21045049</v>
      </c>
      <c r="FA6" s="67">
        <v>24034746</v>
      </c>
      <c r="FB6" s="76">
        <v>14.2061774244384</v>
      </c>
      <c r="FC6" s="77"/>
      <c r="FD6" s="66"/>
      <c r="FE6" s="66"/>
      <c r="FF6" s="66"/>
      <c r="FG6" s="66"/>
      <c r="FH6" s="66"/>
      <c r="FI6" s="66"/>
      <c r="FJ6" s="66"/>
      <c r="FK6" s="196">
        <v>46789.5513231201</v>
      </c>
      <c r="FL6" s="67">
        <v>14163.0107682448</v>
      </c>
      <c r="FM6" s="67">
        <v>24487.9890429429</v>
      </c>
      <c r="FN6" s="67">
        <v>8138.55151193234</v>
      </c>
      <c r="FO6" s="67">
        <v>10632.2508067476</v>
      </c>
    </row>
    <row r="7" ht="19.5" customHeight="1" spans="1:173">
      <c r="A7" s="68" t="s">
        <v>209</v>
      </c>
      <c r="B7" s="68" t="s">
        <v>209</v>
      </c>
      <c r="C7" s="69">
        <v>968660.4417367</v>
      </c>
      <c r="D7" s="69">
        <v>564540.9158175</v>
      </c>
      <c r="E7" s="69">
        <v>341519.2277356</v>
      </c>
      <c r="F7" s="69">
        <v>62600.2981836</v>
      </c>
      <c r="G7" s="69">
        <v>966988.5895594</v>
      </c>
      <c r="H7" s="69">
        <v>565605.006695</v>
      </c>
      <c r="I7" s="69">
        <v>333046.0828516</v>
      </c>
      <c r="J7" s="69">
        <v>68337.5000128</v>
      </c>
      <c r="K7" s="69">
        <v>1453760.8325857</v>
      </c>
      <c r="L7" s="69">
        <v>769402.1947065</v>
      </c>
      <c r="M7" s="69">
        <v>579217.2055172</v>
      </c>
      <c r="N7" s="69">
        <v>105141.432362</v>
      </c>
      <c r="O7" s="69">
        <v>968660.4417367</v>
      </c>
      <c r="P7" s="69">
        <v>966988.5895594</v>
      </c>
      <c r="Q7" s="69">
        <v>1453760.8325857</v>
      </c>
      <c r="R7" s="78">
        <v>50.3389852043749</v>
      </c>
      <c r="S7" s="79">
        <v>32.8258748515525</v>
      </c>
      <c r="T7" s="79"/>
      <c r="U7" s="64"/>
      <c r="V7" s="64"/>
      <c r="W7" s="64"/>
      <c r="X7" s="64"/>
      <c r="Y7" s="64"/>
      <c r="Z7" s="64"/>
      <c r="AA7" s="64"/>
      <c r="AB7" s="64"/>
      <c r="AC7" s="197">
        <v>6471.22102952175</v>
      </c>
      <c r="AD7" s="69">
        <v>1933.9771791188</v>
      </c>
      <c r="AE7" s="69">
        <v>4537.24385040295</v>
      </c>
      <c r="AF7" s="69">
        <v>0</v>
      </c>
      <c r="AG7" s="64"/>
      <c r="AH7" s="64"/>
      <c r="AI7" s="64"/>
      <c r="AJ7" s="64"/>
      <c r="AK7" s="64"/>
      <c r="AL7" s="64"/>
      <c r="AM7" s="64"/>
      <c r="AN7" s="64"/>
      <c r="AO7" s="64"/>
      <c r="AP7" s="197">
        <v>0</v>
      </c>
      <c r="AQ7" s="69">
        <v>0</v>
      </c>
      <c r="AR7" s="69">
        <v>0</v>
      </c>
      <c r="AS7" s="69">
        <v>0</v>
      </c>
      <c r="AT7" s="69">
        <v>-6471.22102952175</v>
      </c>
      <c r="AU7" s="69"/>
      <c r="AV7" s="64"/>
      <c r="AW7" s="64"/>
      <c r="AX7" s="64"/>
      <c r="AY7" s="64"/>
      <c r="AZ7" s="64"/>
      <c r="BA7" s="64"/>
      <c r="BB7" s="64"/>
      <c r="BC7" s="64"/>
      <c r="BD7" s="64"/>
      <c r="BE7" s="197">
        <v>0</v>
      </c>
      <c r="BF7" s="69">
        <v>0</v>
      </c>
      <c r="BG7" s="69">
        <v>0</v>
      </c>
      <c r="BH7" s="69">
        <v>0</v>
      </c>
      <c r="BI7" s="69">
        <v>-6471.22102952175</v>
      </c>
      <c r="BJ7" s="69"/>
      <c r="BK7" s="64"/>
      <c r="BL7" s="64"/>
      <c r="BM7" s="64"/>
      <c r="BN7" s="64"/>
      <c r="BO7" s="64"/>
      <c r="BP7" s="64"/>
      <c r="BQ7" s="64"/>
      <c r="BR7" s="64"/>
      <c r="BS7" s="64"/>
      <c r="BT7" s="197">
        <v>0</v>
      </c>
      <c r="BU7" s="69">
        <v>0</v>
      </c>
      <c r="BV7" s="69">
        <v>0</v>
      </c>
      <c r="BW7" s="69">
        <v>0</v>
      </c>
      <c r="BX7" s="69">
        <v>-6471.22102952175</v>
      </c>
      <c r="BY7" s="69"/>
      <c r="BZ7" s="64"/>
      <c r="CA7" s="64"/>
      <c r="CB7" s="64"/>
      <c r="CC7" s="64"/>
      <c r="CD7" s="64"/>
      <c r="CE7" s="64"/>
      <c r="CF7" s="64"/>
      <c r="CG7" s="64"/>
      <c r="CH7" s="64"/>
      <c r="CI7" s="197">
        <v>0</v>
      </c>
      <c r="CJ7" s="69">
        <v>0</v>
      </c>
      <c r="CK7" s="69">
        <v>0</v>
      </c>
      <c r="CL7" s="69">
        <v>0</v>
      </c>
      <c r="CM7" s="69">
        <v>-6471.22102952175</v>
      </c>
      <c r="CN7" s="69"/>
      <c r="CO7" s="64"/>
      <c r="CP7" s="64"/>
      <c r="CQ7" s="64"/>
      <c r="CR7" s="64"/>
      <c r="CS7" s="64"/>
      <c r="CT7" s="64"/>
      <c r="CU7" s="64"/>
      <c r="CV7" s="64"/>
      <c r="CW7" s="64"/>
      <c r="CX7" s="197">
        <v>0</v>
      </c>
      <c r="CY7" s="69">
        <v>0</v>
      </c>
      <c r="CZ7" s="69">
        <v>0</v>
      </c>
      <c r="DA7" s="69">
        <v>0</v>
      </c>
      <c r="DB7" s="69">
        <v>-6471.22102952175</v>
      </c>
      <c r="DC7" s="64"/>
      <c r="DD7" s="78">
        <v>22.2</v>
      </c>
      <c r="DE7" s="69">
        <v>1</v>
      </c>
      <c r="DF7" s="64">
        <v>0</v>
      </c>
      <c r="DG7" s="64"/>
      <c r="DH7" s="64"/>
      <c r="DI7" s="64"/>
      <c r="DJ7" s="64"/>
      <c r="DK7" s="64"/>
      <c r="DL7" s="64"/>
      <c r="DM7" s="197">
        <v>0</v>
      </c>
      <c r="DN7" s="69">
        <v>0</v>
      </c>
      <c r="DO7" s="69">
        <v>0</v>
      </c>
      <c r="DP7" s="69">
        <v>0</v>
      </c>
      <c r="DQ7" s="69">
        <v>-6471.22102952175</v>
      </c>
      <c r="DR7" s="64"/>
      <c r="DS7" s="90"/>
      <c r="DT7" s="64"/>
      <c r="DU7" s="64"/>
      <c r="DV7" s="64"/>
      <c r="DW7" s="64"/>
      <c r="DX7" s="64"/>
      <c r="DY7" s="64"/>
      <c r="DZ7" s="64"/>
      <c r="EA7" s="64"/>
      <c r="EB7" s="197">
        <v>386.79543582376</v>
      </c>
      <c r="EC7" s="69">
        <v>386.79543582376</v>
      </c>
      <c r="ED7" s="69">
        <v>0</v>
      </c>
      <c r="EE7" s="69">
        <v>0</v>
      </c>
      <c r="EF7" s="69">
        <v>-6084.42559369799</v>
      </c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9">
        <v>194.70889721052</v>
      </c>
      <c r="ER7" s="69">
        <v>194.70889721052</v>
      </c>
      <c r="ES7" s="69">
        <v>0</v>
      </c>
      <c r="ET7" s="69">
        <v>0</v>
      </c>
      <c r="EU7" s="64"/>
      <c r="EV7" s="69">
        <v>194.70889721052</v>
      </c>
      <c r="EW7" s="64"/>
      <c r="EX7" s="64"/>
      <c r="EY7" s="69">
        <v>4224992</v>
      </c>
      <c r="EZ7" s="69">
        <v>4141695</v>
      </c>
      <c r="FA7" s="69">
        <v>4428704</v>
      </c>
      <c r="FB7" s="78">
        <v>6.92974736188927</v>
      </c>
      <c r="FC7" s="64"/>
      <c r="FD7" s="64"/>
      <c r="FE7" s="69">
        <v>57401.8</v>
      </c>
      <c r="FF7" s="64"/>
      <c r="FG7" s="64"/>
      <c r="FH7" s="64"/>
      <c r="FI7" s="64"/>
      <c r="FJ7" s="64"/>
      <c r="FK7" s="197">
        <v>0</v>
      </c>
      <c r="FL7" s="69">
        <v>0</v>
      </c>
      <c r="FM7" s="69">
        <v>0</v>
      </c>
      <c r="FN7" s="69">
        <v>0</v>
      </c>
      <c r="FO7" s="69">
        <v>-6471.22102952175</v>
      </c>
      <c r="FP7" s="57" t="s">
        <v>212</v>
      </c>
      <c r="FQ7" s="57" t="s">
        <v>212</v>
      </c>
    </row>
    <row r="8" ht="19.5" customHeight="1" spans="1:173">
      <c r="A8" s="68" t="s">
        <v>210</v>
      </c>
      <c r="B8" s="68" t="s">
        <v>210</v>
      </c>
      <c r="C8" s="69">
        <v>435218.7940191</v>
      </c>
      <c r="D8" s="69">
        <v>321130.1637175</v>
      </c>
      <c r="E8" s="69">
        <v>98647.9563392</v>
      </c>
      <c r="F8" s="69">
        <v>15440.6739624</v>
      </c>
      <c r="G8" s="69">
        <v>398251.5859122</v>
      </c>
      <c r="H8" s="69">
        <v>280238.169167</v>
      </c>
      <c r="I8" s="69">
        <v>114441.30803</v>
      </c>
      <c r="J8" s="69">
        <v>3572.1087152</v>
      </c>
      <c r="K8" s="69">
        <v>590489.6069282</v>
      </c>
      <c r="L8" s="69">
        <v>365049.659837</v>
      </c>
      <c r="M8" s="69">
        <v>186115.9617208</v>
      </c>
      <c r="N8" s="69">
        <v>39323.9853704</v>
      </c>
      <c r="O8" s="69">
        <v>435218.7940191</v>
      </c>
      <c r="P8" s="69">
        <v>398251.5859122</v>
      </c>
      <c r="Q8" s="69">
        <v>590489.6069282</v>
      </c>
      <c r="R8" s="78">
        <v>48.2704972977512</v>
      </c>
      <c r="S8" s="79">
        <v>34.3007779197969</v>
      </c>
      <c r="T8" s="79"/>
      <c r="U8" s="64"/>
      <c r="V8" s="64"/>
      <c r="W8" s="64"/>
      <c r="X8" s="64"/>
      <c r="Y8" s="64"/>
      <c r="Z8" s="64"/>
      <c r="AA8" s="64"/>
      <c r="AB8" s="64"/>
      <c r="AC8" s="197">
        <v>1541.24334311006</v>
      </c>
      <c r="AD8" s="69">
        <v>775.3211017274</v>
      </c>
      <c r="AE8" s="69">
        <v>1051.11664827346</v>
      </c>
      <c r="AF8" s="69">
        <v>686.402163813525</v>
      </c>
      <c r="AG8" s="64"/>
      <c r="AH8" s="64"/>
      <c r="AI8" s="64"/>
      <c r="AJ8" s="64"/>
      <c r="AK8" s="64"/>
      <c r="AL8" s="64"/>
      <c r="AM8" s="64"/>
      <c r="AN8" s="64"/>
      <c r="AO8" s="64"/>
      <c r="AP8" s="197">
        <v>2098.80253610643</v>
      </c>
      <c r="AQ8" s="69">
        <v>744.6496432988</v>
      </c>
      <c r="AR8" s="69">
        <v>1354.15289280763</v>
      </c>
      <c r="AS8" s="69">
        <v>0</v>
      </c>
      <c r="AT8" s="69">
        <v>557.559192996372</v>
      </c>
      <c r="AU8" s="69"/>
      <c r="AV8" s="64"/>
      <c r="AW8" s="64"/>
      <c r="AX8" s="64"/>
      <c r="AY8" s="64"/>
      <c r="AZ8" s="64"/>
      <c r="BA8" s="64"/>
      <c r="BB8" s="64"/>
      <c r="BC8" s="64"/>
      <c r="BD8" s="64"/>
      <c r="BE8" s="197">
        <v>2091.17699087151</v>
      </c>
      <c r="BF8" s="69">
        <v>744.6496432988</v>
      </c>
      <c r="BG8" s="69">
        <v>1346.52734757271</v>
      </c>
      <c r="BH8" s="69">
        <v>0</v>
      </c>
      <c r="BI8" s="69">
        <v>549.933647761452</v>
      </c>
      <c r="BJ8" s="69"/>
      <c r="BK8" s="64"/>
      <c r="BL8" s="64"/>
      <c r="BM8" s="64"/>
      <c r="BN8" s="64"/>
      <c r="BO8" s="64"/>
      <c r="BP8" s="64"/>
      <c r="BQ8" s="64"/>
      <c r="BR8" s="64"/>
      <c r="BS8" s="64"/>
      <c r="BT8" s="197">
        <v>2037.60154283284</v>
      </c>
      <c r="BU8" s="69">
        <v>744.6496432988</v>
      </c>
      <c r="BV8" s="69">
        <v>1292.95189953404</v>
      </c>
      <c r="BW8" s="69">
        <v>0</v>
      </c>
      <c r="BX8" s="69">
        <v>496.358199722783</v>
      </c>
      <c r="BY8" s="69"/>
      <c r="BZ8" s="64"/>
      <c r="CA8" s="64"/>
      <c r="CB8" s="64"/>
      <c r="CC8" s="64"/>
      <c r="CD8" s="64"/>
      <c r="CE8" s="64"/>
      <c r="CF8" s="64"/>
      <c r="CG8" s="64"/>
      <c r="CH8" s="64"/>
      <c r="CI8" s="197">
        <v>1982.11970848545</v>
      </c>
      <c r="CJ8" s="69">
        <v>747.760855010336</v>
      </c>
      <c r="CK8" s="69">
        <v>1237.47006518665</v>
      </c>
      <c r="CL8" s="69">
        <v>0</v>
      </c>
      <c r="CM8" s="69">
        <v>440.876365375385</v>
      </c>
      <c r="CN8" s="69"/>
      <c r="CO8" s="64"/>
      <c r="CP8" s="64"/>
      <c r="CQ8" s="64"/>
      <c r="CR8" s="64"/>
      <c r="CS8" s="64"/>
      <c r="CT8" s="64"/>
      <c r="CU8" s="64"/>
      <c r="CV8" s="64"/>
      <c r="CW8" s="64"/>
      <c r="CX8" s="197">
        <v>1946.43551502537</v>
      </c>
      <c r="CY8" s="69">
        <v>786.13246611928</v>
      </c>
      <c r="CZ8" s="69">
        <v>1201.78587172657</v>
      </c>
      <c r="DA8" s="69">
        <v>0</v>
      </c>
      <c r="DB8" s="69">
        <v>405.192171915312</v>
      </c>
      <c r="DC8" s="64"/>
      <c r="DD8" s="78">
        <v>33.7</v>
      </c>
      <c r="DE8" s="69">
        <v>0</v>
      </c>
      <c r="DF8" s="64">
        <v>0</v>
      </c>
      <c r="DG8" s="64"/>
      <c r="DH8" s="64"/>
      <c r="DI8" s="64"/>
      <c r="DJ8" s="64"/>
      <c r="DK8" s="64"/>
      <c r="DL8" s="64"/>
      <c r="DM8" s="197">
        <v>1861.624108247</v>
      </c>
      <c r="DN8" s="69">
        <v>796.5031718244</v>
      </c>
      <c r="DO8" s="69">
        <v>1179.19869917892</v>
      </c>
      <c r="DP8" s="69">
        <v>0</v>
      </c>
      <c r="DQ8" s="69">
        <v>320.380765136939</v>
      </c>
      <c r="DR8" s="64"/>
      <c r="DS8" s="90"/>
      <c r="DT8" s="64"/>
      <c r="DU8" s="64"/>
      <c r="DV8" s="64"/>
      <c r="DW8" s="64"/>
      <c r="DX8" s="64"/>
      <c r="DY8" s="64"/>
      <c r="DZ8" s="64"/>
      <c r="EA8" s="64"/>
      <c r="EB8" s="197">
        <v>1771.09354254244</v>
      </c>
      <c r="EC8" s="69">
        <v>796.5031718244</v>
      </c>
      <c r="ED8" s="69">
        <v>1200.67175508965</v>
      </c>
      <c r="EE8" s="69">
        <v>0</v>
      </c>
      <c r="EF8" s="69">
        <v>229.850199432378</v>
      </c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9">
        <v>814.903388343662</v>
      </c>
      <c r="ER8" s="69">
        <v>384.476042032</v>
      </c>
      <c r="ES8" s="69">
        <v>620.320813254702</v>
      </c>
      <c r="ET8" s="69">
        <v>0</v>
      </c>
      <c r="EU8" s="64"/>
      <c r="EV8" s="69">
        <v>907.033324708722</v>
      </c>
      <c r="EW8" s="64"/>
      <c r="EX8" s="64"/>
      <c r="EY8" s="69">
        <v>1555455</v>
      </c>
      <c r="EZ8" s="69">
        <v>1388239</v>
      </c>
      <c r="FA8" s="69">
        <v>1721505</v>
      </c>
      <c r="FB8" s="78">
        <v>24.0063850677009</v>
      </c>
      <c r="FC8" s="64"/>
      <c r="FD8" s="64"/>
      <c r="FE8" s="69">
        <v>66653.2</v>
      </c>
      <c r="FF8" s="64"/>
      <c r="FG8" s="64"/>
      <c r="FH8" s="64"/>
      <c r="FI8" s="64"/>
      <c r="FJ8" s="64"/>
      <c r="FK8" s="197">
        <v>7549.37438492803</v>
      </c>
      <c r="FL8" s="69">
        <v>2553.754</v>
      </c>
      <c r="FM8" s="69">
        <v>4885.73010583103</v>
      </c>
      <c r="FN8" s="69">
        <v>109.890279096998</v>
      </c>
      <c r="FO8" s="69">
        <v>6008.13104181797</v>
      </c>
      <c r="FP8" s="57" t="s">
        <v>212</v>
      </c>
      <c r="FQ8" s="57" t="s">
        <v>212</v>
      </c>
    </row>
    <row r="9" ht="19.5" customHeight="1" spans="1:173">
      <c r="A9" s="68" t="s">
        <v>215</v>
      </c>
      <c r="B9" s="68" t="s">
        <v>215</v>
      </c>
      <c r="C9" s="69">
        <v>144334.3847898</v>
      </c>
      <c r="D9" s="69">
        <v>94273.259923</v>
      </c>
      <c r="E9" s="69">
        <v>47613.5500768</v>
      </c>
      <c r="F9" s="69">
        <v>2447.57479</v>
      </c>
      <c r="G9" s="69">
        <v>129305.2524765</v>
      </c>
      <c r="H9" s="69">
        <v>77985.1425945</v>
      </c>
      <c r="I9" s="69">
        <v>51225.8331544</v>
      </c>
      <c r="J9" s="69">
        <v>94.2767276</v>
      </c>
      <c r="K9" s="69">
        <v>179064.9138987</v>
      </c>
      <c r="L9" s="69">
        <v>110743.5711715</v>
      </c>
      <c r="M9" s="69">
        <v>60595.2829692</v>
      </c>
      <c r="N9" s="69">
        <v>7726.059758</v>
      </c>
      <c r="O9" s="69">
        <v>144334.3847898</v>
      </c>
      <c r="P9" s="69">
        <v>129305.2524765</v>
      </c>
      <c r="Q9" s="69">
        <v>179064.9138987</v>
      </c>
      <c r="R9" s="78">
        <v>38.4823202995898</v>
      </c>
      <c r="S9" s="79">
        <v>28.6336183768705</v>
      </c>
      <c r="T9" s="79"/>
      <c r="U9" s="64"/>
      <c r="V9" s="64"/>
      <c r="W9" s="64"/>
      <c r="X9" s="64"/>
      <c r="Y9" s="64"/>
      <c r="Z9" s="64"/>
      <c r="AA9" s="64"/>
      <c r="AB9" s="64"/>
      <c r="AC9" s="197">
        <v>49.8376061525699</v>
      </c>
      <c r="AD9" s="69">
        <v>49.8376061525699</v>
      </c>
      <c r="AE9" s="69">
        <v>0</v>
      </c>
      <c r="AF9" s="69">
        <v>0</v>
      </c>
      <c r="AG9" s="64"/>
      <c r="AH9" s="64"/>
      <c r="AI9" s="64"/>
      <c r="AJ9" s="64"/>
      <c r="AK9" s="64"/>
      <c r="AL9" s="64"/>
      <c r="AM9" s="64"/>
      <c r="AN9" s="64"/>
      <c r="AO9" s="64"/>
      <c r="AP9" s="197">
        <v>0</v>
      </c>
      <c r="AQ9" s="69">
        <v>0</v>
      </c>
      <c r="AR9" s="69">
        <v>0</v>
      </c>
      <c r="AS9" s="69">
        <v>0</v>
      </c>
      <c r="AT9" s="69">
        <v>-49.8376061525699</v>
      </c>
      <c r="AU9" s="69"/>
      <c r="AV9" s="64"/>
      <c r="AW9" s="64"/>
      <c r="AX9" s="64"/>
      <c r="AY9" s="64"/>
      <c r="AZ9" s="64"/>
      <c r="BA9" s="64"/>
      <c r="BB9" s="64"/>
      <c r="BC9" s="64"/>
      <c r="BD9" s="64"/>
      <c r="BE9" s="197">
        <v>0</v>
      </c>
      <c r="BF9" s="69">
        <v>0</v>
      </c>
      <c r="BG9" s="69">
        <v>0</v>
      </c>
      <c r="BH9" s="69">
        <v>0</v>
      </c>
      <c r="BI9" s="69">
        <v>-49.8376061525699</v>
      </c>
      <c r="BJ9" s="69"/>
      <c r="BK9" s="64"/>
      <c r="BL9" s="64"/>
      <c r="BM9" s="64"/>
      <c r="BN9" s="64"/>
      <c r="BO9" s="64"/>
      <c r="BP9" s="64"/>
      <c r="BQ9" s="64"/>
      <c r="BR9" s="64"/>
      <c r="BS9" s="64"/>
      <c r="BT9" s="197">
        <v>0</v>
      </c>
      <c r="BU9" s="69">
        <v>0</v>
      </c>
      <c r="BV9" s="69">
        <v>0</v>
      </c>
      <c r="BW9" s="69">
        <v>0</v>
      </c>
      <c r="BX9" s="69">
        <v>-49.8376061525699</v>
      </c>
      <c r="BY9" s="69"/>
      <c r="BZ9" s="64"/>
      <c r="CA9" s="64"/>
      <c r="CB9" s="64"/>
      <c r="CC9" s="64"/>
      <c r="CD9" s="64"/>
      <c r="CE9" s="64"/>
      <c r="CF9" s="64"/>
      <c r="CG9" s="64"/>
      <c r="CH9" s="64"/>
      <c r="CI9" s="197">
        <v>0</v>
      </c>
      <c r="CJ9" s="69">
        <v>0</v>
      </c>
      <c r="CK9" s="69">
        <v>0</v>
      </c>
      <c r="CL9" s="69">
        <v>0</v>
      </c>
      <c r="CM9" s="69">
        <v>-49.8376061525699</v>
      </c>
      <c r="CN9" s="69"/>
      <c r="CO9" s="64"/>
      <c r="CP9" s="64"/>
      <c r="CQ9" s="64"/>
      <c r="CR9" s="64"/>
      <c r="CS9" s="64"/>
      <c r="CT9" s="64"/>
      <c r="CU9" s="64"/>
      <c r="CV9" s="64"/>
      <c r="CW9" s="64"/>
      <c r="CX9" s="197">
        <v>0</v>
      </c>
      <c r="CY9" s="69">
        <v>0</v>
      </c>
      <c r="CZ9" s="69">
        <v>0</v>
      </c>
      <c r="DA9" s="69">
        <v>0</v>
      </c>
      <c r="DB9" s="69">
        <v>-49.8376061525699</v>
      </c>
      <c r="DC9" s="64"/>
      <c r="DD9" s="78">
        <v>22.6</v>
      </c>
      <c r="DE9" s="69">
        <v>1</v>
      </c>
      <c r="DF9" s="64">
        <v>0</v>
      </c>
      <c r="DG9" s="64"/>
      <c r="DH9" s="64"/>
      <c r="DI9" s="64"/>
      <c r="DJ9" s="64"/>
      <c r="DK9" s="64"/>
      <c r="DL9" s="64"/>
      <c r="DM9" s="197">
        <v>0</v>
      </c>
      <c r="DN9" s="69">
        <v>0</v>
      </c>
      <c r="DO9" s="69">
        <v>0</v>
      </c>
      <c r="DP9" s="69">
        <v>0</v>
      </c>
      <c r="DQ9" s="69">
        <v>-49.8376061525699</v>
      </c>
      <c r="DR9" s="64"/>
      <c r="DS9" s="90"/>
      <c r="DT9" s="64"/>
      <c r="DU9" s="64"/>
      <c r="DV9" s="64"/>
      <c r="DW9" s="64"/>
      <c r="DX9" s="64"/>
      <c r="DY9" s="64"/>
      <c r="DZ9" s="64"/>
      <c r="EA9" s="64"/>
      <c r="EB9" s="197">
        <v>0</v>
      </c>
      <c r="EC9" s="69">
        <v>0</v>
      </c>
      <c r="ED9" s="69">
        <v>0</v>
      </c>
      <c r="EE9" s="69">
        <v>0</v>
      </c>
      <c r="EF9" s="69">
        <v>-49.8376061525699</v>
      </c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9">
        <v>0</v>
      </c>
      <c r="ER9" s="69">
        <v>0</v>
      </c>
      <c r="ES9" s="69">
        <v>0</v>
      </c>
      <c r="ET9" s="69">
        <v>0</v>
      </c>
      <c r="EU9" s="64"/>
      <c r="EV9" s="69">
        <v>0</v>
      </c>
      <c r="EW9" s="64"/>
      <c r="EX9" s="64"/>
      <c r="EY9" s="69">
        <v>611267</v>
      </c>
      <c r="EZ9" s="69">
        <v>549330</v>
      </c>
      <c r="FA9" s="69">
        <v>625366</v>
      </c>
      <c r="FB9" s="78">
        <v>13.8415888445925</v>
      </c>
      <c r="FC9" s="64"/>
      <c r="FD9" s="64"/>
      <c r="FE9" s="69">
        <v>15207.2</v>
      </c>
      <c r="FF9" s="64"/>
      <c r="FG9" s="64"/>
      <c r="FH9" s="64"/>
      <c r="FI9" s="64"/>
      <c r="FJ9" s="64"/>
      <c r="FK9" s="197">
        <v>0</v>
      </c>
      <c r="FL9" s="69">
        <v>0</v>
      </c>
      <c r="FM9" s="69">
        <v>0</v>
      </c>
      <c r="FN9" s="69">
        <v>0</v>
      </c>
      <c r="FO9" s="69">
        <v>-49.8376061525699</v>
      </c>
      <c r="FP9" s="57" t="s">
        <v>212</v>
      </c>
      <c r="FQ9" s="57" t="s">
        <v>212</v>
      </c>
    </row>
    <row r="10" ht="19.5" customHeight="1" spans="1:173">
      <c r="A10" s="68" t="s">
        <v>216</v>
      </c>
      <c r="B10" s="68" t="s">
        <v>216</v>
      </c>
      <c r="C10" s="69">
        <v>552587.0855326</v>
      </c>
      <c r="D10" s="69">
        <v>421202.035979</v>
      </c>
      <c r="E10" s="69">
        <v>119892.6371472</v>
      </c>
      <c r="F10" s="69">
        <v>11492.4124064</v>
      </c>
      <c r="G10" s="69">
        <v>457641.8460982</v>
      </c>
      <c r="H10" s="69">
        <v>335698.804517</v>
      </c>
      <c r="I10" s="69">
        <v>117368.2840168</v>
      </c>
      <c r="J10" s="69">
        <v>4574.7575644</v>
      </c>
      <c r="K10" s="69">
        <v>652879.4012016</v>
      </c>
      <c r="L10" s="69">
        <v>467458.802748</v>
      </c>
      <c r="M10" s="69">
        <v>164883.975018</v>
      </c>
      <c r="N10" s="69">
        <v>20536.6234356</v>
      </c>
      <c r="O10" s="69">
        <v>552587.0855326</v>
      </c>
      <c r="P10" s="69">
        <v>457641.8460982</v>
      </c>
      <c r="Q10" s="69">
        <v>652879.4012016</v>
      </c>
      <c r="R10" s="78">
        <v>42.6616483540507</v>
      </c>
      <c r="S10" s="79">
        <v>69.7198943651648</v>
      </c>
      <c r="T10" s="79"/>
      <c r="U10" s="64"/>
      <c r="V10" s="64"/>
      <c r="W10" s="64"/>
      <c r="X10" s="64"/>
      <c r="Y10" s="64"/>
      <c r="Z10" s="64"/>
      <c r="AA10" s="64"/>
      <c r="AB10" s="64"/>
      <c r="AC10" s="197">
        <v>954.519996469751</v>
      </c>
      <c r="AD10" s="69">
        <v>915.2836921964</v>
      </c>
      <c r="AE10" s="69">
        <v>39.2363042733507</v>
      </c>
      <c r="AF10" s="69">
        <v>0</v>
      </c>
      <c r="AG10" s="64"/>
      <c r="AH10" s="64"/>
      <c r="AI10" s="64"/>
      <c r="AJ10" s="64"/>
      <c r="AK10" s="64"/>
      <c r="AL10" s="64"/>
      <c r="AM10" s="64"/>
      <c r="AN10" s="64"/>
      <c r="AO10" s="64"/>
      <c r="AP10" s="197">
        <v>0</v>
      </c>
      <c r="AQ10" s="69">
        <v>0</v>
      </c>
      <c r="AR10" s="69">
        <v>0</v>
      </c>
      <c r="AS10" s="69">
        <v>0</v>
      </c>
      <c r="AT10" s="69">
        <v>-954.519996469751</v>
      </c>
      <c r="AU10" s="69"/>
      <c r="AV10" s="64"/>
      <c r="AW10" s="64"/>
      <c r="AX10" s="64"/>
      <c r="AY10" s="64"/>
      <c r="AZ10" s="64"/>
      <c r="BA10" s="64"/>
      <c r="BB10" s="64"/>
      <c r="BC10" s="64"/>
      <c r="BD10" s="64"/>
      <c r="BE10" s="197">
        <v>0</v>
      </c>
      <c r="BF10" s="69">
        <v>0</v>
      </c>
      <c r="BG10" s="69">
        <v>0</v>
      </c>
      <c r="BH10" s="69">
        <v>0</v>
      </c>
      <c r="BI10" s="69">
        <v>-954.519996469751</v>
      </c>
      <c r="BJ10" s="69"/>
      <c r="BK10" s="64"/>
      <c r="BL10" s="64"/>
      <c r="BM10" s="64"/>
      <c r="BN10" s="64"/>
      <c r="BO10" s="64"/>
      <c r="BP10" s="64"/>
      <c r="BQ10" s="64"/>
      <c r="BR10" s="64"/>
      <c r="BS10" s="64"/>
      <c r="BT10" s="197">
        <v>0</v>
      </c>
      <c r="BU10" s="69">
        <v>0</v>
      </c>
      <c r="BV10" s="69">
        <v>0</v>
      </c>
      <c r="BW10" s="69">
        <v>0</v>
      </c>
      <c r="BX10" s="69">
        <v>-954.519996469751</v>
      </c>
      <c r="BY10" s="69"/>
      <c r="BZ10" s="64"/>
      <c r="CA10" s="64"/>
      <c r="CB10" s="64"/>
      <c r="CC10" s="64"/>
      <c r="CD10" s="64"/>
      <c r="CE10" s="64"/>
      <c r="CF10" s="64"/>
      <c r="CG10" s="64"/>
      <c r="CH10" s="64"/>
      <c r="CI10" s="197">
        <v>0</v>
      </c>
      <c r="CJ10" s="69">
        <v>0</v>
      </c>
      <c r="CK10" s="69">
        <v>0</v>
      </c>
      <c r="CL10" s="69">
        <v>0</v>
      </c>
      <c r="CM10" s="69">
        <v>-954.519996469751</v>
      </c>
      <c r="CN10" s="69"/>
      <c r="CO10" s="64"/>
      <c r="CP10" s="64"/>
      <c r="CQ10" s="64"/>
      <c r="CR10" s="64"/>
      <c r="CS10" s="64"/>
      <c r="CT10" s="64"/>
      <c r="CU10" s="64"/>
      <c r="CV10" s="64"/>
      <c r="CW10" s="64"/>
      <c r="CX10" s="197">
        <v>128.139716907497</v>
      </c>
      <c r="CY10" s="69">
        <v>128.139716907497</v>
      </c>
      <c r="CZ10" s="69">
        <v>0</v>
      </c>
      <c r="DA10" s="69">
        <v>0</v>
      </c>
      <c r="DB10" s="69">
        <v>-826.380279562254</v>
      </c>
      <c r="DC10" s="64"/>
      <c r="DD10" s="78">
        <v>26.1</v>
      </c>
      <c r="DE10" s="69">
        <v>0</v>
      </c>
      <c r="DF10" s="64">
        <v>0</v>
      </c>
      <c r="DG10" s="64"/>
      <c r="DH10" s="64"/>
      <c r="DI10" s="64"/>
      <c r="DJ10" s="64"/>
      <c r="DK10" s="64"/>
      <c r="DL10" s="64"/>
      <c r="DM10" s="197">
        <v>421.030498410344</v>
      </c>
      <c r="DN10" s="69">
        <v>421.030498410344</v>
      </c>
      <c r="DO10" s="69">
        <v>0</v>
      </c>
      <c r="DP10" s="69">
        <v>0</v>
      </c>
      <c r="DQ10" s="69">
        <v>-533.489498059407</v>
      </c>
      <c r="DR10" s="64"/>
      <c r="DS10" s="90"/>
      <c r="DT10" s="64"/>
      <c r="DU10" s="64"/>
      <c r="DV10" s="64"/>
      <c r="DW10" s="64"/>
      <c r="DX10" s="64"/>
      <c r="DY10" s="64"/>
      <c r="DZ10" s="64"/>
      <c r="EA10" s="64"/>
      <c r="EB10" s="197">
        <v>713.921279913192</v>
      </c>
      <c r="EC10" s="69">
        <v>713.921279913192</v>
      </c>
      <c r="ED10" s="69">
        <v>0</v>
      </c>
      <c r="EE10" s="69">
        <v>0</v>
      </c>
      <c r="EF10" s="69">
        <v>-240.598716556558</v>
      </c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9">
        <v>304.570585961304</v>
      </c>
      <c r="ER10" s="69">
        <v>304.570585961304</v>
      </c>
      <c r="ES10" s="69">
        <v>0</v>
      </c>
      <c r="ET10" s="69">
        <v>0</v>
      </c>
      <c r="EU10" s="64"/>
      <c r="EV10" s="69">
        <v>304.570585961304</v>
      </c>
      <c r="EW10" s="64"/>
      <c r="EX10" s="64"/>
      <c r="EY10" s="69">
        <v>915508</v>
      </c>
      <c r="EZ10" s="69">
        <v>882313</v>
      </c>
      <c r="FA10" s="69">
        <v>936432</v>
      </c>
      <c r="FB10" s="78">
        <v>6.13376432173163</v>
      </c>
      <c r="FC10" s="64"/>
      <c r="FD10" s="64"/>
      <c r="FE10" s="69">
        <v>10823.8</v>
      </c>
      <c r="FF10" s="64"/>
      <c r="FG10" s="64"/>
      <c r="FH10" s="64"/>
      <c r="FI10" s="64"/>
      <c r="FJ10" s="64"/>
      <c r="FK10" s="197">
        <v>0</v>
      </c>
      <c r="FL10" s="69">
        <v>0</v>
      </c>
      <c r="FM10" s="69">
        <v>0</v>
      </c>
      <c r="FN10" s="69">
        <v>0</v>
      </c>
      <c r="FO10" s="69">
        <v>-954.519996469751</v>
      </c>
      <c r="FP10" s="57" t="s">
        <v>212</v>
      </c>
      <c r="FQ10" s="57" t="s">
        <v>212</v>
      </c>
    </row>
    <row r="11" ht="19.5" customHeight="1" spans="1:173">
      <c r="A11" s="68" t="s">
        <v>217</v>
      </c>
      <c r="B11" s="68" t="s">
        <v>217</v>
      </c>
      <c r="C11" s="69">
        <v>795560.9542107</v>
      </c>
      <c r="D11" s="69">
        <v>441637.2487035</v>
      </c>
      <c r="E11" s="69">
        <v>314037.5403264</v>
      </c>
      <c r="F11" s="69">
        <v>39886.1651808</v>
      </c>
      <c r="G11" s="69">
        <v>817504.5559981</v>
      </c>
      <c r="H11" s="69">
        <v>484719.1528825</v>
      </c>
      <c r="I11" s="69">
        <v>290983.6328796</v>
      </c>
      <c r="J11" s="69">
        <v>41801.770236</v>
      </c>
      <c r="K11" s="69">
        <v>1062600.4671809</v>
      </c>
      <c r="L11" s="69">
        <v>539139.2671425</v>
      </c>
      <c r="M11" s="69">
        <v>463298.8970512</v>
      </c>
      <c r="N11" s="69">
        <v>60162.3029872</v>
      </c>
      <c r="O11" s="69">
        <v>795560.9542107</v>
      </c>
      <c r="P11" s="69">
        <v>817504.5559981</v>
      </c>
      <c r="Q11" s="69">
        <v>1062600.4671809</v>
      </c>
      <c r="R11" s="78">
        <v>29.9809841284077</v>
      </c>
      <c r="S11" s="79">
        <v>38.4119339088337</v>
      </c>
      <c r="T11" s="79"/>
      <c r="U11" s="64"/>
      <c r="V11" s="64"/>
      <c r="W11" s="64"/>
      <c r="X11" s="64"/>
      <c r="Y11" s="64"/>
      <c r="Z11" s="64"/>
      <c r="AA11" s="64"/>
      <c r="AB11" s="64"/>
      <c r="AC11" s="197">
        <v>0</v>
      </c>
      <c r="AD11" s="69">
        <v>0</v>
      </c>
      <c r="AE11" s="69">
        <v>0</v>
      </c>
      <c r="AF11" s="69">
        <v>0</v>
      </c>
      <c r="AG11" s="64"/>
      <c r="AH11" s="64"/>
      <c r="AI11" s="64"/>
      <c r="AJ11" s="64"/>
      <c r="AK11" s="64"/>
      <c r="AL11" s="64"/>
      <c r="AM11" s="64"/>
      <c r="AN11" s="64"/>
      <c r="AO11" s="64"/>
      <c r="AP11" s="197">
        <v>2272.66266567472</v>
      </c>
      <c r="AQ11" s="69">
        <v>1635.0091119962</v>
      </c>
      <c r="AR11" s="69">
        <v>637.653553678518</v>
      </c>
      <c r="AS11" s="69">
        <v>0</v>
      </c>
      <c r="AT11" s="69">
        <v>2272.66266567472</v>
      </c>
      <c r="AU11" s="69"/>
      <c r="AV11" s="64"/>
      <c r="AW11" s="64"/>
      <c r="AX11" s="64"/>
      <c r="AY11" s="64"/>
      <c r="AZ11" s="64"/>
      <c r="BA11" s="64"/>
      <c r="BB11" s="64"/>
      <c r="BC11" s="64"/>
      <c r="BD11" s="64"/>
      <c r="BE11" s="197">
        <v>2027.41129887529</v>
      </c>
      <c r="BF11" s="69">
        <v>1635.0091119962</v>
      </c>
      <c r="BG11" s="69">
        <v>392.402186879088</v>
      </c>
      <c r="BH11" s="69">
        <v>0</v>
      </c>
      <c r="BI11" s="69">
        <v>2027.41129887529</v>
      </c>
      <c r="BJ11" s="69"/>
      <c r="BK11" s="64"/>
      <c r="BL11" s="64"/>
      <c r="BM11" s="64"/>
      <c r="BN11" s="64"/>
      <c r="BO11" s="64"/>
      <c r="BP11" s="64"/>
      <c r="BQ11" s="64"/>
      <c r="BR11" s="64"/>
      <c r="BS11" s="64"/>
      <c r="BT11" s="197">
        <v>1635.0091119962</v>
      </c>
      <c r="BU11" s="69">
        <v>1635.0091119962</v>
      </c>
      <c r="BV11" s="69">
        <v>0</v>
      </c>
      <c r="BW11" s="69">
        <v>0</v>
      </c>
      <c r="BX11" s="69">
        <v>1635.0091119962</v>
      </c>
      <c r="BY11" s="69"/>
      <c r="BZ11" s="64"/>
      <c r="CA11" s="64"/>
      <c r="CB11" s="64"/>
      <c r="CC11" s="64"/>
      <c r="CD11" s="64"/>
      <c r="CE11" s="64"/>
      <c r="CF11" s="64"/>
      <c r="CG11" s="64"/>
      <c r="CH11" s="64"/>
      <c r="CI11" s="197">
        <v>1340.70747183688</v>
      </c>
      <c r="CJ11" s="69">
        <v>1340.70747183688</v>
      </c>
      <c r="CK11" s="69">
        <v>0</v>
      </c>
      <c r="CL11" s="69">
        <v>0</v>
      </c>
      <c r="CM11" s="69">
        <v>1340.70747183688</v>
      </c>
      <c r="CN11" s="69"/>
      <c r="CO11" s="64"/>
      <c r="CP11" s="64"/>
      <c r="CQ11" s="64"/>
      <c r="CR11" s="64"/>
      <c r="CS11" s="64"/>
      <c r="CT11" s="64"/>
      <c r="CU11" s="64"/>
      <c r="CV11" s="64"/>
      <c r="CW11" s="64"/>
      <c r="CX11" s="197">
        <v>981.00546719772</v>
      </c>
      <c r="CY11" s="69">
        <v>981.00546719772</v>
      </c>
      <c r="CZ11" s="69">
        <v>0</v>
      </c>
      <c r="DA11" s="69">
        <v>0</v>
      </c>
      <c r="DB11" s="69">
        <v>981.00546719772</v>
      </c>
      <c r="DC11" s="64"/>
      <c r="DD11" s="78">
        <v>25.3</v>
      </c>
      <c r="DE11" s="69">
        <v>0</v>
      </c>
      <c r="DF11" s="64">
        <v>0</v>
      </c>
      <c r="DG11" s="64"/>
      <c r="DH11" s="64"/>
      <c r="DI11" s="64"/>
      <c r="DJ11" s="64"/>
      <c r="DK11" s="64"/>
      <c r="DL11" s="64"/>
      <c r="DM11" s="197">
        <v>490.50273359886</v>
      </c>
      <c r="DN11" s="69">
        <v>490.50273359886</v>
      </c>
      <c r="DO11" s="69">
        <v>0</v>
      </c>
      <c r="DP11" s="69">
        <v>0</v>
      </c>
      <c r="DQ11" s="69">
        <v>490.50273359886</v>
      </c>
      <c r="DR11" s="64"/>
      <c r="DS11" s="90"/>
      <c r="DT11" s="64"/>
      <c r="DU11" s="64"/>
      <c r="DV11" s="64"/>
      <c r="DW11" s="64"/>
      <c r="DX11" s="64"/>
      <c r="DY11" s="64"/>
      <c r="DZ11" s="64"/>
      <c r="EA11" s="64"/>
      <c r="EB11" s="197">
        <v>0</v>
      </c>
      <c r="EC11" s="69">
        <v>0</v>
      </c>
      <c r="ED11" s="69">
        <v>0</v>
      </c>
      <c r="EE11" s="69">
        <v>0</v>
      </c>
      <c r="EF11" s="69">
        <v>0</v>
      </c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9">
        <v>0</v>
      </c>
      <c r="ER11" s="69">
        <v>0</v>
      </c>
      <c r="ES11" s="69">
        <v>0</v>
      </c>
      <c r="ET11" s="69">
        <v>0</v>
      </c>
      <c r="EU11" s="64"/>
      <c r="EV11" s="69">
        <v>0</v>
      </c>
      <c r="EW11" s="64"/>
      <c r="EX11" s="64"/>
      <c r="EY11" s="69">
        <v>2360747</v>
      </c>
      <c r="EZ11" s="69">
        <v>2277930</v>
      </c>
      <c r="FA11" s="69">
        <v>2766329</v>
      </c>
      <c r="FB11" s="78">
        <v>21.4404744658528</v>
      </c>
      <c r="FC11" s="64"/>
      <c r="FD11" s="64"/>
      <c r="FE11" s="69">
        <v>97679.8</v>
      </c>
      <c r="FF11" s="64"/>
      <c r="FG11" s="64"/>
      <c r="FH11" s="64"/>
      <c r="FI11" s="64"/>
      <c r="FJ11" s="64"/>
      <c r="FK11" s="197">
        <v>7609.60335572943</v>
      </c>
      <c r="FL11" s="69">
        <v>4555.86</v>
      </c>
      <c r="FM11" s="69">
        <v>3053.74335572943</v>
      </c>
      <c r="FN11" s="69">
        <v>0</v>
      </c>
      <c r="FO11" s="69">
        <v>7609.60335572943</v>
      </c>
      <c r="FP11" s="57" t="s">
        <v>212</v>
      </c>
      <c r="FQ11" s="57" t="s">
        <v>212</v>
      </c>
    </row>
    <row r="12" ht="19.5" customHeight="1" spans="1:173">
      <c r="A12" s="68" t="s">
        <v>218</v>
      </c>
      <c r="B12" s="68" t="s">
        <v>218</v>
      </c>
      <c r="C12" s="69">
        <v>843313.0027889</v>
      </c>
      <c r="D12" s="69">
        <v>540405.4973385</v>
      </c>
      <c r="E12" s="69">
        <v>268098.4824332</v>
      </c>
      <c r="F12" s="69">
        <v>34809.0230172</v>
      </c>
      <c r="G12" s="69">
        <v>760094.0486432</v>
      </c>
      <c r="H12" s="69">
        <v>465068.617574</v>
      </c>
      <c r="I12" s="69">
        <v>257115.316194</v>
      </c>
      <c r="J12" s="69">
        <v>37910.1148752</v>
      </c>
      <c r="K12" s="69">
        <v>1009540.5560651</v>
      </c>
      <c r="L12" s="69">
        <v>628544.3150615</v>
      </c>
      <c r="M12" s="69">
        <v>325929.831342</v>
      </c>
      <c r="N12" s="69">
        <v>55066.4096616</v>
      </c>
      <c r="O12" s="69">
        <v>843313.0027889</v>
      </c>
      <c r="P12" s="69">
        <v>760094.0486432</v>
      </c>
      <c r="Q12" s="69">
        <v>1009540.5560651</v>
      </c>
      <c r="R12" s="78">
        <v>32.8178477212356</v>
      </c>
      <c r="S12" s="79">
        <v>37.5875725869003</v>
      </c>
      <c r="T12" s="79"/>
      <c r="U12" s="64"/>
      <c r="V12" s="64"/>
      <c r="W12" s="64"/>
      <c r="X12" s="64"/>
      <c r="Y12" s="64"/>
      <c r="Z12" s="64"/>
      <c r="AA12" s="64"/>
      <c r="AB12" s="64"/>
      <c r="AC12" s="197">
        <v>0</v>
      </c>
      <c r="AD12" s="69">
        <v>0</v>
      </c>
      <c r="AE12" s="69">
        <v>0</v>
      </c>
      <c r="AF12" s="69">
        <v>0</v>
      </c>
      <c r="AG12" s="64"/>
      <c r="AH12" s="64"/>
      <c r="AI12" s="64"/>
      <c r="AJ12" s="64"/>
      <c r="AK12" s="64"/>
      <c r="AL12" s="64"/>
      <c r="AM12" s="64"/>
      <c r="AN12" s="64"/>
      <c r="AO12" s="64"/>
      <c r="AP12" s="197">
        <v>289.218328531864</v>
      </c>
      <c r="AQ12" s="69">
        <v>289.218328531864</v>
      </c>
      <c r="AR12" s="69">
        <v>0</v>
      </c>
      <c r="AS12" s="69">
        <v>0</v>
      </c>
      <c r="AT12" s="69">
        <v>289.218328531864</v>
      </c>
      <c r="AU12" s="69"/>
      <c r="AV12" s="64"/>
      <c r="AW12" s="64"/>
      <c r="AX12" s="64"/>
      <c r="AY12" s="64"/>
      <c r="AZ12" s="64"/>
      <c r="BA12" s="64"/>
      <c r="BB12" s="64"/>
      <c r="BC12" s="64"/>
      <c r="BD12" s="64"/>
      <c r="BE12" s="197">
        <v>234.588667525568</v>
      </c>
      <c r="BF12" s="69">
        <v>234.588667525568</v>
      </c>
      <c r="BG12" s="69">
        <v>0</v>
      </c>
      <c r="BH12" s="69">
        <v>0</v>
      </c>
      <c r="BI12" s="69">
        <v>234.588667525568</v>
      </c>
      <c r="BJ12" s="69"/>
      <c r="BK12" s="64"/>
      <c r="BL12" s="64"/>
      <c r="BM12" s="64"/>
      <c r="BN12" s="64"/>
      <c r="BO12" s="64"/>
      <c r="BP12" s="64"/>
      <c r="BQ12" s="64"/>
      <c r="BR12" s="64"/>
      <c r="BS12" s="64"/>
      <c r="BT12" s="197">
        <v>164.261772536975</v>
      </c>
      <c r="BU12" s="69">
        <v>164.261772536975</v>
      </c>
      <c r="BV12" s="69">
        <v>0</v>
      </c>
      <c r="BW12" s="69">
        <v>0</v>
      </c>
      <c r="BX12" s="69">
        <v>164.261772536975</v>
      </c>
      <c r="BY12" s="69"/>
      <c r="BZ12" s="64"/>
      <c r="CA12" s="64"/>
      <c r="CB12" s="64"/>
      <c r="CC12" s="64"/>
      <c r="CD12" s="64"/>
      <c r="CE12" s="64"/>
      <c r="CF12" s="64"/>
      <c r="CG12" s="64"/>
      <c r="CH12" s="64"/>
      <c r="CI12" s="197">
        <v>82.1308862684872</v>
      </c>
      <c r="CJ12" s="69">
        <v>82.1308862684872</v>
      </c>
      <c r="CK12" s="69">
        <v>0</v>
      </c>
      <c r="CL12" s="69">
        <v>0</v>
      </c>
      <c r="CM12" s="69">
        <v>82.1308862684872</v>
      </c>
      <c r="CN12" s="69"/>
      <c r="CO12" s="64"/>
      <c r="CP12" s="64"/>
      <c r="CQ12" s="64"/>
      <c r="CR12" s="64"/>
      <c r="CS12" s="64"/>
      <c r="CT12" s="64"/>
      <c r="CU12" s="64"/>
      <c r="CV12" s="64"/>
      <c r="CW12" s="64"/>
      <c r="CX12" s="197">
        <v>27.3769620894964</v>
      </c>
      <c r="CY12" s="69">
        <v>27.3769620894964</v>
      </c>
      <c r="CZ12" s="69">
        <v>0</v>
      </c>
      <c r="DA12" s="69">
        <v>0</v>
      </c>
      <c r="DB12" s="69">
        <v>27.3769620894964</v>
      </c>
      <c r="DC12" s="64"/>
      <c r="DD12" s="78">
        <v>22.9</v>
      </c>
      <c r="DE12" s="69">
        <v>1</v>
      </c>
      <c r="DF12" s="64">
        <v>0</v>
      </c>
      <c r="DG12" s="64"/>
      <c r="DH12" s="64"/>
      <c r="DI12" s="64"/>
      <c r="DJ12" s="64"/>
      <c r="DK12" s="64"/>
      <c r="DL12" s="64"/>
      <c r="DM12" s="197">
        <v>0</v>
      </c>
      <c r="DN12" s="69">
        <v>0</v>
      </c>
      <c r="DO12" s="69">
        <v>0</v>
      </c>
      <c r="DP12" s="69">
        <v>0</v>
      </c>
      <c r="DQ12" s="69">
        <v>0</v>
      </c>
      <c r="DR12" s="64"/>
      <c r="DS12" s="90"/>
      <c r="DT12" s="64"/>
      <c r="DU12" s="64"/>
      <c r="DV12" s="64"/>
      <c r="DW12" s="64"/>
      <c r="DX12" s="64"/>
      <c r="DY12" s="64"/>
      <c r="DZ12" s="64"/>
      <c r="EA12" s="64"/>
      <c r="EB12" s="197">
        <v>0</v>
      </c>
      <c r="EC12" s="69">
        <v>0</v>
      </c>
      <c r="ED12" s="69">
        <v>0</v>
      </c>
      <c r="EE12" s="69">
        <v>0</v>
      </c>
      <c r="EF12" s="69">
        <v>0</v>
      </c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9">
        <v>0</v>
      </c>
      <c r="ER12" s="69">
        <v>0</v>
      </c>
      <c r="ES12" s="69">
        <v>0</v>
      </c>
      <c r="ET12" s="69">
        <v>0</v>
      </c>
      <c r="EU12" s="64"/>
      <c r="EV12" s="69">
        <v>0</v>
      </c>
      <c r="EW12" s="64"/>
      <c r="EX12" s="64"/>
      <c r="EY12" s="69">
        <v>2408429</v>
      </c>
      <c r="EZ12" s="69">
        <v>2329312</v>
      </c>
      <c r="FA12" s="69">
        <v>2685836</v>
      </c>
      <c r="FB12" s="78">
        <v>15.3059787611106</v>
      </c>
      <c r="FC12" s="64"/>
      <c r="FD12" s="64"/>
      <c r="FE12" s="69">
        <v>71304.8</v>
      </c>
      <c r="FF12" s="64"/>
      <c r="FG12" s="64"/>
      <c r="FH12" s="64"/>
      <c r="FI12" s="64"/>
      <c r="FJ12" s="64"/>
      <c r="FK12" s="197">
        <v>1113.55706999019</v>
      </c>
      <c r="FL12" s="69">
        <v>1113.55706999019</v>
      </c>
      <c r="FM12" s="69">
        <v>0</v>
      </c>
      <c r="FN12" s="69">
        <v>0</v>
      </c>
      <c r="FO12" s="69">
        <v>1113.55706999019</v>
      </c>
      <c r="FP12" s="57" t="s">
        <v>212</v>
      </c>
      <c r="FQ12" s="57" t="s">
        <v>212</v>
      </c>
    </row>
    <row r="13" ht="19.5" customHeight="1" spans="1:173">
      <c r="A13" s="68" t="s">
        <v>222</v>
      </c>
      <c r="B13" s="68" t="s">
        <v>222</v>
      </c>
      <c r="C13" s="69">
        <v>278500.6967249</v>
      </c>
      <c r="D13" s="69">
        <v>192592.1773685</v>
      </c>
      <c r="E13" s="69">
        <v>75671.1335212</v>
      </c>
      <c r="F13" s="69">
        <v>10237.3858352</v>
      </c>
      <c r="G13" s="69">
        <v>320827.8990847</v>
      </c>
      <c r="H13" s="69">
        <v>200166.3481435</v>
      </c>
      <c r="I13" s="69">
        <v>105685.381798</v>
      </c>
      <c r="J13" s="69">
        <v>14976.1691432</v>
      </c>
      <c r="K13" s="69">
        <v>386537.6242485</v>
      </c>
      <c r="L13" s="69">
        <v>227919.2031665</v>
      </c>
      <c r="M13" s="69">
        <v>141855.029762</v>
      </c>
      <c r="N13" s="69">
        <v>16763.39132</v>
      </c>
      <c r="O13" s="69">
        <v>278500.6967249</v>
      </c>
      <c r="P13" s="69">
        <v>320827.8990847</v>
      </c>
      <c r="Q13" s="69">
        <v>386537.6242485</v>
      </c>
      <c r="R13" s="78">
        <v>20.4813002083875</v>
      </c>
      <c r="S13" s="79">
        <v>22.8239968308437</v>
      </c>
      <c r="T13" s="79"/>
      <c r="U13" s="64"/>
      <c r="V13" s="64"/>
      <c r="W13" s="64"/>
      <c r="X13" s="64"/>
      <c r="Y13" s="64"/>
      <c r="Z13" s="64"/>
      <c r="AA13" s="64"/>
      <c r="AB13" s="64"/>
      <c r="AC13" s="197">
        <v>0</v>
      </c>
      <c r="AD13" s="69">
        <v>22.3261952896</v>
      </c>
      <c r="AE13" s="69">
        <v>100.4678788032</v>
      </c>
      <c r="AF13" s="69">
        <v>55.7518312542341</v>
      </c>
      <c r="AG13" s="64"/>
      <c r="AH13" s="64"/>
      <c r="AI13" s="64"/>
      <c r="AJ13" s="64"/>
      <c r="AK13" s="64"/>
      <c r="AL13" s="64"/>
      <c r="AM13" s="64"/>
      <c r="AN13" s="64"/>
      <c r="AO13" s="64"/>
      <c r="AP13" s="197">
        <v>240.058137767064</v>
      </c>
      <c r="AQ13" s="69">
        <v>95.892240431212</v>
      </c>
      <c r="AR13" s="69">
        <v>266.959971428652</v>
      </c>
      <c r="AS13" s="69">
        <v>112.74728621248</v>
      </c>
      <c r="AT13" s="69">
        <v>240.058137767064</v>
      </c>
      <c r="AU13" s="69"/>
      <c r="AV13" s="64"/>
      <c r="AW13" s="64"/>
      <c r="AX13" s="64"/>
      <c r="AY13" s="64"/>
      <c r="AZ13" s="64"/>
      <c r="BA13" s="64"/>
      <c r="BB13" s="64"/>
      <c r="BC13" s="64"/>
      <c r="BD13" s="64"/>
      <c r="BE13" s="197">
        <v>213.60804459024</v>
      </c>
      <c r="BF13" s="69">
        <v>90.372714559252</v>
      </c>
      <c r="BG13" s="69">
        <v>246.029404123788</v>
      </c>
      <c r="BH13" s="69">
        <v>107.16573739008</v>
      </c>
      <c r="BI13" s="69">
        <v>213.60804459024</v>
      </c>
      <c r="BJ13" s="69"/>
      <c r="BK13" s="64"/>
      <c r="BL13" s="64"/>
      <c r="BM13" s="64"/>
      <c r="BN13" s="64"/>
      <c r="BO13" s="64"/>
      <c r="BP13" s="64"/>
      <c r="BQ13" s="64"/>
      <c r="BR13" s="64"/>
      <c r="BS13" s="64"/>
      <c r="BT13" s="197">
        <v>178.910405207514</v>
      </c>
      <c r="BU13" s="69">
        <v>83.7492835129</v>
      </c>
      <c r="BV13" s="69">
        <v>217.955195787414</v>
      </c>
      <c r="BW13" s="69">
        <v>100.4678788032</v>
      </c>
      <c r="BX13" s="69">
        <v>178.910405207514</v>
      </c>
      <c r="BY13" s="69"/>
      <c r="BZ13" s="64"/>
      <c r="CA13" s="64"/>
      <c r="CB13" s="64"/>
      <c r="CC13" s="64"/>
      <c r="CD13" s="64"/>
      <c r="CE13" s="64"/>
      <c r="CF13" s="64"/>
      <c r="CG13" s="64"/>
      <c r="CH13" s="64"/>
      <c r="CI13" s="197">
        <v>139.19909586093</v>
      </c>
      <c r="CJ13" s="69">
        <v>75.46999470496</v>
      </c>
      <c r="CK13" s="69">
        <v>186.52317524877</v>
      </c>
      <c r="CL13" s="69">
        <v>92.65371045184</v>
      </c>
      <c r="CM13" s="69">
        <v>139.19909586093</v>
      </c>
      <c r="CN13" s="69"/>
      <c r="CO13" s="64"/>
      <c r="CP13" s="64"/>
      <c r="CQ13" s="64"/>
      <c r="CR13" s="64"/>
      <c r="CS13" s="64"/>
      <c r="CT13" s="64"/>
      <c r="CU13" s="64"/>
      <c r="CV13" s="64"/>
      <c r="CW13" s="64"/>
      <c r="CX13" s="197">
        <v>98.7731842097</v>
      </c>
      <c r="CY13" s="69">
        <v>62.611917251232</v>
      </c>
      <c r="CZ13" s="69">
        <v>158.955341051268</v>
      </c>
      <c r="DA13" s="69">
        <v>85.95585186496</v>
      </c>
      <c r="DB13" s="69">
        <v>98.7731842097</v>
      </c>
      <c r="DC13" s="64"/>
      <c r="DD13" s="78">
        <v>15.7</v>
      </c>
      <c r="DE13" s="69">
        <v>1</v>
      </c>
      <c r="DF13" s="64">
        <v>0</v>
      </c>
      <c r="DG13" s="64"/>
      <c r="DH13" s="64"/>
      <c r="DI13" s="64"/>
      <c r="DJ13" s="64"/>
      <c r="DK13" s="64"/>
      <c r="DL13" s="64"/>
      <c r="DM13" s="197">
        <v>56.011802470372</v>
      </c>
      <c r="DN13" s="69">
        <v>53.2719425108</v>
      </c>
      <c r="DO13" s="69">
        <v>125.533934052372</v>
      </c>
      <c r="DP13" s="69">
        <v>75.90906398464</v>
      </c>
      <c r="DQ13" s="69">
        <v>56.011802470372</v>
      </c>
      <c r="DR13" s="64"/>
      <c r="DS13" s="90"/>
      <c r="DT13" s="64"/>
      <c r="DU13" s="64"/>
      <c r="DV13" s="64"/>
      <c r="DW13" s="64"/>
      <c r="DX13" s="64"/>
      <c r="DY13" s="64"/>
      <c r="DZ13" s="64"/>
      <c r="EA13" s="64"/>
      <c r="EB13" s="197">
        <v>20.424193165992</v>
      </c>
      <c r="EC13" s="69">
        <v>42.750388455592</v>
      </c>
      <c r="ED13" s="69">
        <v>100.4678788032</v>
      </c>
      <c r="EE13" s="69">
        <v>65.86227610432</v>
      </c>
      <c r="EF13" s="69">
        <v>20.424193165992</v>
      </c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9">
        <v>5.30607546018</v>
      </c>
      <c r="ER13" s="69">
        <v>19.26286172198</v>
      </c>
      <c r="ES13" s="69">
        <v>62.8055381781</v>
      </c>
      <c r="ET13" s="69">
        <v>41.17251947231</v>
      </c>
      <c r="EU13" s="64"/>
      <c r="EV13" s="69">
        <v>100</v>
      </c>
      <c r="EW13" s="64"/>
      <c r="EX13" s="64"/>
      <c r="EY13" s="69">
        <v>1629804</v>
      </c>
      <c r="EZ13" s="69">
        <v>1495537</v>
      </c>
      <c r="FA13" s="69">
        <v>1693558</v>
      </c>
      <c r="FB13" s="78">
        <v>13.2407957810472</v>
      </c>
      <c r="FC13" s="64"/>
      <c r="FD13" s="64"/>
      <c r="FE13" s="69">
        <v>39604.2</v>
      </c>
      <c r="FF13" s="64"/>
      <c r="FG13" s="64"/>
      <c r="FH13" s="64"/>
      <c r="FI13" s="64"/>
      <c r="FJ13" s="64"/>
      <c r="FK13" s="197">
        <v>2237.12588054255</v>
      </c>
      <c r="FL13" s="69">
        <v>414.852</v>
      </c>
      <c r="FM13" s="69">
        <v>1115.94834152384</v>
      </c>
      <c r="FN13" s="69">
        <v>706.325539018703</v>
      </c>
      <c r="FO13" s="69">
        <v>2237.12588054255</v>
      </c>
      <c r="FP13" s="57" t="s">
        <v>212</v>
      </c>
      <c r="FQ13" s="57" t="s">
        <v>212</v>
      </c>
    </row>
    <row r="14" ht="19.5" customHeight="1" spans="1:173">
      <c r="A14" s="68" t="s">
        <v>230</v>
      </c>
      <c r="B14" s="68" t="s">
        <v>230</v>
      </c>
      <c r="C14" s="69">
        <v>297147.0289638</v>
      </c>
      <c r="D14" s="69">
        <v>211956.702001</v>
      </c>
      <c r="E14" s="69">
        <v>70643.3345344</v>
      </c>
      <c r="F14" s="69">
        <v>14546.9924284</v>
      </c>
      <c r="G14" s="69">
        <v>263365.0306643</v>
      </c>
      <c r="H14" s="69">
        <v>171613.8123975</v>
      </c>
      <c r="I14" s="69">
        <v>80081.0082148</v>
      </c>
      <c r="J14" s="69">
        <v>11670.210052</v>
      </c>
      <c r="K14" s="69">
        <v>270700.0438215</v>
      </c>
      <c r="L14" s="69">
        <v>171026.9824435</v>
      </c>
      <c r="M14" s="69">
        <v>87220.7269712</v>
      </c>
      <c r="N14" s="69">
        <v>12452.3344068</v>
      </c>
      <c r="O14" s="69">
        <v>297147.0289638</v>
      </c>
      <c r="P14" s="69">
        <v>263365.0306643</v>
      </c>
      <c r="Q14" s="69">
        <v>270700.0438215</v>
      </c>
      <c r="R14" s="78">
        <v>2.78511279143572</v>
      </c>
      <c r="S14" s="79">
        <v>26.7546473537909</v>
      </c>
      <c r="T14" s="79"/>
      <c r="U14" s="64"/>
      <c r="V14" s="64"/>
      <c r="W14" s="64"/>
      <c r="X14" s="64"/>
      <c r="Y14" s="64"/>
      <c r="Z14" s="64"/>
      <c r="AA14" s="64"/>
      <c r="AB14" s="64"/>
      <c r="AC14" s="197">
        <v>3.54439806244723</v>
      </c>
      <c r="AD14" s="69">
        <v>3.54439806244723</v>
      </c>
      <c r="AE14" s="69">
        <v>0</v>
      </c>
      <c r="AF14" s="69">
        <v>0</v>
      </c>
      <c r="AG14" s="64"/>
      <c r="AH14" s="64"/>
      <c r="AI14" s="64"/>
      <c r="AJ14" s="64"/>
      <c r="AK14" s="64"/>
      <c r="AL14" s="64"/>
      <c r="AM14" s="64"/>
      <c r="AN14" s="64"/>
      <c r="AO14" s="64"/>
      <c r="AP14" s="197">
        <v>173.3571603262</v>
      </c>
      <c r="AQ14" s="69">
        <v>36.4962442792</v>
      </c>
      <c r="AR14" s="69">
        <v>136.860916047</v>
      </c>
      <c r="AS14" s="69">
        <v>0</v>
      </c>
      <c r="AT14" s="69">
        <v>169.812762263753</v>
      </c>
      <c r="AU14" s="69"/>
      <c r="AV14" s="64"/>
      <c r="AW14" s="64"/>
      <c r="AX14" s="64"/>
      <c r="AY14" s="64"/>
      <c r="AZ14" s="64"/>
      <c r="BA14" s="64"/>
      <c r="BB14" s="64"/>
      <c r="BC14" s="64"/>
      <c r="BD14" s="64"/>
      <c r="BE14" s="197">
        <v>164.598061699192</v>
      </c>
      <c r="BF14" s="69">
        <v>36.4962442792</v>
      </c>
      <c r="BG14" s="69">
        <v>128.101817419992</v>
      </c>
      <c r="BH14" s="69">
        <v>0</v>
      </c>
      <c r="BI14" s="69">
        <v>161.053663636745</v>
      </c>
      <c r="BJ14" s="69"/>
      <c r="BK14" s="64"/>
      <c r="BL14" s="64"/>
      <c r="BM14" s="64"/>
      <c r="BN14" s="64"/>
      <c r="BO14" s="64"/>
      <c r="BP14" s="64"/>
      <c r="BQ14" s="64"/>
      <c r="BR14" s="64"/>
      <c r="BS14" s="64"/>
      <c r="BT14" s="197">
        <v>153.649188415432</v>
      </c>
      <c r="BU14" s="69">
        <v>36.4962442792</v>
      </c>
      <c r="BV14" s="69">
        <v>117.152944136232</v>
      </c>
      <c r="BW14" s="69">
        <v>0</v>
      </c>
      <c r="BX14" s="69">
        <v>150.104790352985</v>
      </c>
      <c r="BY14" s="69"/>
      <c r="BZ14" s="64"/>
      <c r="CA14" s="64"/>
      <c r="CB14" s="64"/>
      <c r="CC14" s="64"/>
      <c r="CD14" s="64"/>
      <c r="CE14" s="64"/>
      <c r="CF14" s="64"/>
      <c r="CG14" s="64"/>
      <c r="CH14" s="64"/>
      <c r="CI14" s="197">
        <v>140.51054047492</v>
      </c>
      <c r="CJ14" s="69">
        <v>36.4962442792</v>
      </c>
      <c r="CK14" s="69">
        <v>104.01429619572</v>
      </c>
      <c r="CL14" s="69">
        <v>0</v>
      </c>
      <c r="CM14" s="69">
        <v>136.966142412473</v>
      </c>
      <c r="CN14" s="69"/>
      <c r="CO14" s="64"/>
      <c r="CP14" s="64"/>
      <c r="CQ14" s="64"/>
      <c r="CR14" s="64"/>
      <c r="CS14" s="64"/>
      <c r="CT14" s="64"/>
      <c r="CU14" s="64"/>
      <c r="CV14" s="64"/>
      <c r="CW14" s="64"/>
      <c r="CX14" s="197">
        <v>125.182117877656</v>
      </c>
      <c r="CY14" s="69">
        <v>36.4962442792</v>
      </c>
      <c r="CZ14" s="69">
        <v>88.685873598456</v>
      </c>
      <c r="DA14" s="69">
        <v>0</v>
      </c>
      <c r="DB14" s="69">
        <v>121.637719815209</v>
      </c>
      <c r="DC14" s="64"/>
      <c r="DD14" s="78">
        <v>1.6</v>
      </c>
      <c r="DE14" s="69">
        <v>1</v>
      </c>
      <c r="DF14" s="64">
        <v>1</v>
      </c>
      <c r="DG14" s="64"/>
      <c r="DH14" s="64"/>
      <c r="DI14" s="64"/>
      <c r="DJ14" s="64"/>
      <c r="DK14" s="64"/>
      <c r="DL14" s="64"/>
      <c r="DM14" s="197">
        <v>104.379258638512</v>
      </c>
      <c r="DN14" s="69">
        <v>36.4962442792</v>
      </c>
      <c r="DO14" s="69">
        <v>67.883014359312</v>
      </c>
      <c r="DP14" s="69">
        <v>0</v>
      </c>
      <c r="DQ14" s="69">
        <v>100.834860576065</v>
      </c>
      <c r="DR14" s="64"/>
      <c r="DS14" s="90"/>
      <c r="DT14" s="64"/>
      <c r="DU14" s="64"/>
      <c r="DV14" s="64"/>
      <c r="DW14" s="64"/>
      <c r="DX14" s="64"/>
      <c r="DY14" s="64"/>
      <c r="DZ14" s="64"/>
      <c r="EA14" s="64"/>
      <c r="EB14" s="197">
        <v>78.1019627574881</v>
      </c>
      <c r="EC14" s="69">
        <v>36.4962442792</v>
      </c>
      <c r="ED14" s="69">
        <v>41.605718478288</v>
      </c>
      <c r="EE14" s="69">
        <v>0</v>
      </c>
      <c r="EF14" s="69">
        <v>74.5575646950408</v>
      </c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9">
        <v>29.682134885176</v>
      </c>
      <c r="ER14" s="69">
        <v>13.8701564884</v>
      </c>
      <c r="ES14" s="69">
        <v>15.811978396776</v>
      </c>
      <c r="ET14" s="69">
        <v>0</v>
      </c>
      <c r="EU14" s="64"/>
      <c r="EV14" s="69">
        <v>100</v>
      </c>
      <c r="EW14" s="64"/>
      <c r="EX14" s="64"/>
      <c r="EY14" s="69">
        <v>952161</v>
      </c>
      <c r="EZ14" s="69">
        <v>1002357</v>
      </c>
      <c r="FA14" s="69">
        <v>1011787</v>
      </c>
      <c r="FB14" s="78">
        <v>0.940782575469612</v>
      </c>
      <c r="FC14" s="64"/>
      <c r="FD14" s="64"/>
      <c r="FE14" s="69">
        <v>1886</v>
      </c>
      <c r="FF14" s="64"/>
      <c r="FG14" s="64"/>
      <c r="FH14" s="64"/>
      <c r="FI14" s="64"/>
      <c r="FJ14" s="64"/>
      <c r="FK14" s="197">
        <v>616.449071903183</v>
      </c>
      <c r="FL14" s="69">
        <v>120.594</v>
      </c>
      <c r="FM14" s="69">
        <v>495.855071903183</v>
      </c>
      <c r="FN14" s="69">
        <v>0</v>
      </c>
      <c r="FO14" s="69">
        <v>612.904673840736</v>
      </c>
      <c r="FP14" s="57" t="s">
        <v>212</v>
      </c>
      <c r="FQ14" s="57" t="s">
        <v>212</v>
      </c>
    </row>
    <row r="15" ht="19.5" customHeight="1" spans="1:173">
      <c r="A15" s="68" t="s">
        <v>234</v>
      </c>
      <c r="B15" s="68" t="s">
        <v>234</v>
      </c>
      <c r="C15" s="69">
        <v>322830.9145105</v>
      </c>
      <c r="D15" s="69">
        <v>193017.5210985</v>
      </c>
      <c r="E15" s="69">
        <v>106862.2497568</v>
      </c>
      <c r="F15" s="69">
        <v>22951.1436552</v>
      </c>
      <c r="G15" s="69">
        <v>290075.5770312</v>
      </c>
      <c r="H15" s="69">
        <v>169183.70267</v>
      </c>
      <c r="I15" s="69">
        <v>101882.8736464</v>
      </c>
      <c r="J15" s="69">
        <v>19009.0007148</v>
      </c>
      <c r="K15" s="69">
        <v>352849.0626657</v>
      </c>
      <c r="L15" s="69">
        <v>208546.3307505</v>
      </c>
      <c r="M15" s="69">
        <v>115077.5566996</v>
      </c>
      <c r="N15" s="69">
        <v>29225.1752156</v>
      </c>
      <c r="O15" s="69">
        <v>322830.9145105</v>
      </c>
      <c r="P15" s="69">
        <v>290075.5770312</v>
      </c>
      <c r="Q15" s="69">
        <v>352849.0626657</v>
      </c>
      <c r="R15" s="78">
        <v>21.6403898173572</v>
      </c>
      <c r="S15" s="79">
        <v>36.2072497466153</v>
      </c>
      <c r="T15" s="79"/>
      <c r="U15" s="64"/>
      <c r="V15" s="64"/>
      <c r="W15" s="64"/>
      <c r="X15" s="64"/>
      <c r="Y15" s="64"/>
      <c r="Z15" s="64"/>
      <c r="AA15" s="64"/>
      <c r="AB15" s="64"/>
      <c r="AC15" s="197">
        <v>0</v>
      </c>
      <c r="AD15" s="69">
        <v>0</v>
      </c>
      <c r="AE15" s="69">
        <v>0</v>
      </c>
      <c r="AF15" s="69">
        <v>0</v>
      </c>
      <c r="AG15" s="64"/>
      <c r="AH15" s="64"/>
      <c r="AI15" s="64"/>
      <c r="AJ15" s="64"/>
      <c r="AK15" s="64"/>
      <c r="AL15" s="64"/>
      <c r="AM15" s="64"/>
      <c r="AN15" s="64"/>
      <c r="AO15" s="64"/>
      <c r="AP15" s="197">
        <v>0</v>
      </c>
      <c r="AQ15" s="69">
        <v>0</v>
      </c>
      <c r="AR15" s="69">
        <v>0</v>
      </c>
      <c r="AS15" s="69">
        <v>0</v>
      </c>
      <c r="AT15" s="69">
        <v>0</v>
      </c>
      <c r="AU15" s="69"/>
      <c r="AV15" s="64"/>
      <c r="AW15" s="64"/>
      <c r="AX15" s="64"/>
      <c r="AY15" s="64"/>
      <c r="AZ15" s="64"/>
      <c r="BA15" s="64"/>
      <c r="BB15" s="64"/>
      <c r="BC15" s="64"/>
      <c r="BD15" s="64"/>
      <c r="BE15" s="197">
        <v>0</v>
      </c>
      <c r="BF15" s="69">
        <v>0</v>
      </c>
      <c r="BG15" s="69">
        <v>0</v>
      </c>
      <c r="BH15" s="69">
        <v>0</v>
      </c>
      <c r="BI15" s="69">
        <v>0</v>
      </c>
      <c r="BJ15" s="69"/>
      <c r="BK15" s="64"/>
      <c r="BL15" s="64"/>
      <c r="BM15" s="64"/>
      <c r="BN15" s="64"/>
      <c r="BO15" s="64"/>
      <c r="BP15" s="64"/>
      <c r="BQ15" s="64"/>
      <c r="BR15" s="64"/>
      <c r="BS15" s="64"/>
      <c r="BT15" s="197">
        <v>0</v>
      </c>
      <c r="BU15" s="69">
        <v>0</v>
      </c>
      <c r="BV15" s="69">
        <v>0</v>
      </c>
      <c r="BW15" s="69">
        <v>0</v>
      </c>
      <c r="BX15" s="69">
        <v>0</v>
      </c>
      <c r="BY15" s="69"/>
      <c r="BZ15" s="64"/>
      <c r="CA15" s="64"/>
      <c r="CB15" s="64"/>
      <c r="CC15" s="64"/>
      <c r="CD15" s="64"/>
      <c r="CE15" s="64"/>
      <c r="CF15" s="64"/>
      <c r="CG15" s="64"/>
      <c r="CH15" s="64"/>
      <c r="CI15" s="197">
        <v>0</v>
      </c>
      <c r="CJ15" s="69">
        <v>0</v>
      </c>
      <c r="CK15" s="69">
        <v>0</v>
      </c>
      <c r="CL15" s="69">
        <v>0</v>
      </c>
      <c r="CM15" s="69">
        <v>0</v>
      </c>
      <c r="CN15" s="69"/>
      <c r="CO15" s="64"/>
      <c r="CP15" s="64"/>
      <c r="CQ15" s="64"/>
      <c r="CR15" s="64"/>
      <c r="CS15" s="64"/>
      <c r="CT15" s="64"/>
      <c r="CU15" s="64"/>
      <c r="CV15" s="64"/>
      <c r="CW15" s="64"/>
      <c r="CX15" s="197">
        <v>0</v>
      </c>
      <c r="CY15" s="69">
        <v>0</v>
      </c>
      <c r="CZ15" s="69">
        <v>0</v>
      </c>
      <c r="DA15" s="69">
        <v>0</v>
      </c>
      <c r="DB15" s="69">
        <v>0</v>
      </c>
      <c r="DC15" s="64"/>
      <c r="DD15" s="78">
        <v>11.5</v>
      </c>
      <c r="DE15" s="69">
        <v>1</v>
      </c>
      <c r="DF15" s="64">
        <v>0</v>
      </c>
      <c r="DG15" s="64"/>
      <c r="DH15" s="64"/>
      <c r="DI15" s="64"/>
      <c r="DJ15" s="64"/>
      <c r="DK15" s="64"/>
      <c r="DL15" s="64"/>
      <c r="DM15" s="197">
        <v>0</v>
      </c>
      <c r="DN15" s="69">
        <v>0</v>
      </c>
      <c r="DO15" s="69">
        <v>0</v>
      </c>
      <c r="DP15" s="69">
        <v>0</v>
      </c>
      <c r="DQ15" s="69">
        <v>0</v>
      </c>
      <c r="DR15" s="64"/>
      <c r="DS15" s="90"/>
      <c r="DT15" s="64"/>
      <c r="DU15" s="64"/>
      <c r="DV15" s="64"/>
      <c r="DW15" s="64"/>
      <c r="DX15" s="64"/>
      <c r="DY15" s="64"/>
      <c r="DZ15" s="64"/>
      <c r="EA15" s="64"/>
      <c r="EB15" s="197">
        <v>0</v>
      </c>
      <c r="EC15" s="69">
        <v>0</v>
      </c>
      <c r="ED15" s="69">
        <v>0</v>
      </c>
      <c r="EE15" s="69">
        <v>0</v>
      </c>
      <c r="EF15" s="69">
        <v>0</v>
      </c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9">
        <v>0</v>
      </c>
      <c r="ER15" s="69">
        <v>0</v>
      </c>
      <c r="ES15" s="69">
        <v>0</v>
      </c>
      <c r="ET15" s="69">
        <v>0</v>
      </c>
      <c r="EU15" s="64"/>
      <c r="EV15" s="69">
        <v>0</v>
      </c>
      <c r="EW15" s="64"/>
      <c r="EX15" s="64"/>
      <c r="EY15" s="69">
        <v>926927</v>
      </c>
      <c r="EZ15" s="69">
        <v>935724</v>
      </c>
      <c r="FA15" s="69">
        <v>974526</v>
      </c>
      <c r="FB15" s="78">
        <v>4.14673557587493</v>
      </c>
      <c r="FC15" s="64"/>
      <c r="FD15" s="64"/>
      <c r="FE15" s="69">
        <v>7760.4</v>
      </c>
      <c r="FF15" s="64"/>
      <c r="FG15" s="64"/>
      <c r="FH15" s="64"/>
      <c r="FI15" s="64"/>
      <c r="FJ15" s="64"/>
      <c r="FK15" s="197">
        <v>0</v>
      </c>
      <c r="FL15" s="69">
        <v>0</v>
      </c>
      <c r="FM15" s="69">
        <v>0</v>
      </c>
      <c r="FN15" s="69">
        <v>0</v>
      </c>
      <c r="FO15" s="69">
        <v>0</v>
      </c>
      <c r="FP15" s="57" t="s">
        <v>212</v>
      </c>
      <c r="FQ15" s="57" t="s">
        <v>212</v>
      </c>
    </row>
    <row r="16" ht="19.5" customHeight="1" spans="1:173">
      <c r="A16" s="68" t="s">
        <v>235</v>
      </c>
      <c r="B16" s="68" t="s">
        <v>235</v>
      </c>
      <c r="C16" s="69">
        <v>361531.0272184</v>
      </c>
      <c r="D16" s="69">
        <v>203938.961268</v>
      </c>
      <c r="E16" s="69">
        <v>150416.7445116</v>
      </c>
      <c r="F16" s="69">
        <v>7175.3214388</v>
      </c>
      <c r="G16" s="69">
        <v>298481.755296</v>
      </c>
      <c r="H16" s="69">
        <v>117543.021334</v>
      </c>
      <c r="I16" s="69">
        <v>172427.909888</v>
      </c>
      <c r="J16" s="69">
        <v>8510.824074</v>
      </c>
      <c r="K16" s="69">
        <v>339535.0438087</v>
      </c>
      <c r="L16" s="69">
        <v>136474.6593815</v>
      </c>
      <c r="M16" s="69">
        <v>190658.7031628</v>
      </c>
      <c r="N16" s="69">
        <v>12401.6812644</v>
      </c>
      <c r="O16" s="69">
        <v>361531.0272184</v>
      </c>
      <c r="P16" s="69">
        <v>298481.755296</v>
      </c>
      <c r="Q16" s="69">
        <v>339535.0438087</v>
      </c>
      <c r="R16" s="78">
        <v>13.7540361460244</v>
      </c>
      <c r="S16" s="79">
        <v>35.907861562111</v>
      </c>
      <c r="T16" s="79"/>
      <c r="U16" s="64"/>
      <c r="V16" s="64"/>
      <c r="W16" s="64"/>
      <c r="X16" s="64"/>
      <c r="Y16" s="64"/>
      <c r="Z16" s="64"/>
      <c r="AA16" s="64"/>
      <c r="AB16" s="64"/>
      <c r="AC16" s="197">
        <v>0</v>
      </c>
      <c r="AD16" s="69">
        <v>0</v>
      </c>
      <c r="AE16" s="69">
        <v>0</v>
      </c>
      <c r="AF16" s="69">
        <v>0</v>
      </c>
      <c r="AG16" s="64"/>
      <c r="AH16" s="64"/>
      <c r="AI16" s="64"/>
      <c r="AJ16" s="64"/>
      <c r="AK16" s="64"/>
      <c r="AL16" s="64"/>
      <c r="AM16" s="64"/>
      <c r="AN16" s="64"/>
      <c r="AO16" s="64"/>
      <c r="AP16" s="197">
        <v>0</v>
      </c>
      <c r="AQ16" s="69">
        <v>0</v>
      </c>
      <c r="AR16" s="69">
        <v>0</v>
      </c>
      <c r="AS16" s="69">
        <v>0</v>
      </c>
      <c r="AT16" s="69">
        <v>0</v>
      </c>
      <c r="AU16" s="69"/>
      <c r="AV16" s="64"/>
      <c r="AW16" s="64"/>
      <c r="AX16" s="64"/>
      <c r="AY16" s="64"/>
      <c r="AZ16" s="64"/>
      <c r="BA16" s="64"/>
      <c r="BB16" s="64"/>
      <c r="BC16" s="64"/>
      <c r="BD16" s="64"/>
      <c r="BE16" s="197">
        <v>0</v>
      </c>
      <c r="BF16" s="69">
        <v>0</v>
      </c>
      <c r="BG16" s="69">
        <v>0</v>
      </c>
      <c r="BH16" s="69">
        <v>0</v>
      </c>
      <c r="BI16" s="69">
        <v>0</v>
      </c>
      <c r="BJ16" s="69"/>
      <c r="BK16" s="64"/>
      <c r="BL16" s="64"/>
      <c r="BM16" s="64"/>
      <c r="BN16" s="64"/>
      <c r="BO16" s="64"/>
      <c r="BP16" s="64"/>
      <c r="BQ16" s="64"/>
      <c r="BR16" s="64"/>
      <c r="BS16" s="64"/>
      <c r="BT16" s="197">
        <v>0</v>
      </c>
      <c r="BU16" s="69">
        <v>0</v>
      </c>
      <c r="BV16" s="69">
        <v>0</v>
      </c>
      <c r="BW16" s="69">
        <v>0</v>
      </c>
      <c r="BX16" s="69">
        <v>0</v>
      </c>
      <c r="BY16" s="69"/>
      <c r="BZ16" s="64"/>
      <c r="CA16" s="64"/>
      <c r="CB16" s="64"/>
      <c r="CC16" s="64"/>
      <c r="CD16" s="64"/>
      <c r="CE16" s="64"/>
      <c r="CF16" s="64"/>
      <c r="CG16" s="64"/>
      <c r="CH16" s="64"/>
      <c r="CI16" s="197">
        <v>0</v>
      </c>
      <c r="CJ16" s="69">
        <v>0</v>
      </c>
      <c r="CK16" s="69">
        <v>0</v>
      </c>
      <c r="CL16" s="69">
        <v>0</v>
      </c>
      <c r="CM16" s="69">
        <v>0</v>
      </c>
      <c r="CN16" s="69"/>
      <c r="CO16" s="64"/>
      <c r="CP16" s="64"/>
      <c r="CQ16" s="64"/>
      <c r="CR16" s="64"/>
      <c r="CS16" s="64"/>
      <c r="CT16" s="64"/>
      <c r="CU16" s="64"/>
      <c r="CV16" s="64"/>
      <c r="CW16" s="64"/>
      <c r="CX16" s="197">
        <v>0</v>
      </c>
      <c r="CY16" s="69">
        <v>0</v>
      </c>
      <c r="CZ16" s="69">
        <v>0</v>
      </c>
      <c r="DA16" s="69">
        <v>0</v>
      </c>
      <c r="DB16" s="69">
        <v>0</v>
      </c>
      <c r="DC16" s="64"/>
      <c r="DD16" s="78">
        <v>12.4</v>
      </c>
      <c r="DE16" s="69">
        <v>1</v>
      </c>
      <c r="DF16" s="64">
        <v>1</v>
      </c>
      <c r="DG16" s="64"/>
      <c r="DH16" s="64"/>
      <c r="DI16" s="64"/>
      <c r="DJ16" s="64"/>
      <c r="DK16" s="64"/>
      <c r="DL16" s="64"/>
      <c r="DM16" s="197">
        <v>0</v>
      </c>
      <c r="DN16" s="69">
        <v>0</v>
      </c>
      <c r="DO16" s="69">
        <v>0</v>
      </c>
      <c r="DP16" s="69">
        <v>0</v>
      </c>
      <c r="DQ16" s="69">
        <v>0</v>
      </c>
      <c r="DR16" s="64"/>
      <c r="DS16" s="90"/>
      <c r="DT16" s="64"/>
      <c r="DU16" s="64"/>
      <c r="DV16" s="64"/>
      <c r="DW16" s="64"/>
      <c r="DX16" s="64"/>
      <c r="DY16" s="64"/>
      <c r="DZ16" s="64"/>
      <c r="EA16" s="64"/>
      <c r="EB16" s="197">
        <v>0</v>
      </c>
      <c r="EC16" s="69">
        <v>0</v>
      </c>
      <c r="ED16" s="69">
        <v>0</v>
      </c>
      <c r="EE16" s="69">
        <v>0</v>
      </c>
      <c r="EF16" s="69">
        <v>0</v>
      </c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9">
        <v>0</v>
      </c>
      <c r="ER16" s="69">
        <v>0</v>
      </c>
      <c r="ES16" s="69">
        <v>0</v>
      </c>
      <c r="ET16" s="69">
        <v>0</v>
      </c>
      <c r="EU16" s="64"/>
      <c r="EV16" s="69">
        <v>0</v>
      </c>
      <c r="EW16" s="64"/>
      <c r="EX16" s="64"/>
      <c r="EY16" s="69">
        <v>815580</v>
      </c>
      <c r="EZ16" s="69">
        <v>849087</v>
      </c>
      <c r="FA16" s="69">
        <v>945573</v>
      </c>
      <c r="FB16" s="78">
        <v>11.3634998533719</v>
      </c>
      <c r="FC16" s="64"/>
      <c r="FD16" s="64"/>
      <c r="FE16" s="69">
        <v>19297.2</v>
      </c>
      <c r="FF16" s="64"/>
      <c r="FG16" s="64"/>
      <c r="FH16" s="64"/>
      <c r="FI16" s="64"/>
      <c r="FJ16" s="64"/>
      <c r="FK16" s="197">
        <v>0</v>
      </c>
      <c r="FL16" s="69">
        <v>0</v>
      </c>
      <c r="FM16" s="69">
        <v>0</v>
      </c>
      <c r="FN16" s="69">
        <v>0</v>
      </c>
      <c r="FO16" s="69">
        <v>0</v>
      </c>
      <c r="FP16" s="57" t="s">
        <v>212</v>
      </c>
      <c r="FQ16" s="57" t="s">
        <v>212</v>
      </c>
    </row>
    <row r="17" ht="19.5" customHeight="1" spans="1:173">
      <c r="A17" s="68" t="s">
        <v>239</v>
      </c>
      <c r="B17" s="68" t="s">
        <v>239</v>
      </c>
      <c r="C17" s="69">
        <v>338786.1057476</v>
      </c>
      <c r="D17" s="69">
        <v>241230.446398</v>
      </c>
      <c r="E17" s="69">
        <v>84173.0020736</v>
      </c>
      <c r="F17" s="69">
        <v>13382.657276</v>
      </c>
      <c r="G17" s="69">
        <v>357970.8034746</v>
      </c>
      <c r="H17" s="69">
        <v>255848.687289</v>
      </c>
      <c r="I17" s="69">
        <v>86890.6809768</v>
      </c>
      <c r="J17" s="69">
        <v>15231.4352088</v>
      </c>
      <c r="K17" s="69">
        <v>428786.5283329</v>
      </c>
      <c r="L17" s="69">
        <v>290870.5053405</v>
      </c>
      <c r="M17" s="69">
        <v>117985.44027</v>
      </c>
      <c r="N17" s="69">
        <v>19930.5827224</v>
      </c>
      <c r="O17" s="69">
        <v>338786.1057476</v>
      </c>
      <c r="P17" s="69">
        <v>357970.8034746</v>
      </c>
      <c r="Q17" s="69">
        <v>428786.5283329</v>
      </c>
      <c r="R17" s="78">
        <v>19.7825420874932</v>
      </c>
      <c r="S17" s="79">
        <v>23.8379219624263</v>
      </c>
      <c r="T17" s="79"/>
      <c r="U17" s="64"/>
      <c r="V17" s="64"/>
      <c r="W17" s="64"/>
      <c r="X17" s="64"/>
      <c r="Y17" s="64"/>
      <c r="Z17" s="64"/>
      <c r="AA17" s="64"/>
      <c r="AB17" s="64"/>
      <c r="AC17" s="197">
        <v>88.7481378017014</v>
      </c>
      <c r="AD17" s="69">
        <v>67.6810097320261</v>
      </c>
      <c r="AE17" s="69">
        <v>21.0671280696753</v>
      </c>
      <c r="AF17" s="69">
        <v>0</v>
      </c>
      <c r="AG17" s="64"/>
      <c r="AH17" s="64"/>
      <c r="AI17" s="64"/>
      <c r="AJ17" s="64"/>
      <c r="AK17" s="64"/>
      <c r="AL17" s="64"/>
      <c r="AM17" s="64"/>
      <c r="AN17" s="64"/>
      <c r="AO17" s="64"/>
      <c r="AP17" s="197">
        <v>71.809582227716</v>
      </c>
      <c r="AQ17" s="69">
        <v>24.0971752442</v>
      </c>
      <c r="AR17" s="69">
        <v>47.712406983516</v>
      </c>
      <c r="AS17" s="69">
        <v>0</v>
      </c>
      <c r="AT17" s="69">
        <v>-16.9385555739854</v>
      </c>
      <c r="AU17" s="69"/>
      <c r="AV17" s="64"/>
      <c r="AW17" s="64"/>
      <c r="AX17" s="64"/>
      <c r="AY17" s="64"/>
      <c r="AZ17" s="64"/>
      <c r="BA17" s="64"/>
      <c r="BB17" s="64"/>
      <c r="BC17" s="64"/>
      <c r="BD17" s="64"/>
      <c r="BE17" s="197">
        <v>66.749175426434</v>
      </c>
      <c r="BF17" s="69">
        <v>24.0971752442</v>
      </c>
      <c r="BG17" s="69">
        <v>42.652000182234</v>
      </c>
      <c r="BH17" s="69">
        <v>0</v>
      </c>
      <c r="BI17" s="69">
        <v>-21.9989623752674</v>
      </c>
      <c r="BJ17" s="69"/>
      <c r="BK17" s="64"/>
      <c r="BL17" s="64"/>
      <c r="BM17" s="64"/>
      <c r="BN17" s="64"/>
      <c r="BO17" s="64"/>
      <c r="BP17" s="64"/>
      <c r="BQ17" s="64"/>
      <c r="BR17" s="64"/>
      <c r="BS17" s="64"/>
      <c r="BT17" s="197">
        <v>60.965853367826</v>
      </c>
      <c r="BU17" s="69">
        <v>24.0971752442</v>
      </c>
      <c r="BV17" s="69">
        <v>36.868678123626</v>
      </c>
      <c r="BW17" s="69">
        <v>0</v>
      </c>
      <c r="BX17" s="69">
        <v>-27.7822844338754</v>
      </c>
      <c r="BY17" s="69"/>
      <c r="BZ17" s="64"/>
      <c r="CA17" s="64"/>
      <c r="CB17" s="64"/>
      <c r="CC17" s="64"/>
      <c r="CD17" s="64"/>
      <c r="CE17" s="64"/>
      <c r="CF17" s="64"/>
      <c r="CG17" s="64"/>
      <c r="CH17" s="64"/>
      <c r="CI17" s="197">
        <v>54.459616051892</v>
      </c>
      <c r="CJ17" s="69">
        <v>24.0971752442</v>
      </c>
      <c r="CK17" s="69">
        <v>30.362440807692</v>
      </c>
      <c r="CL17" s="69">
        <v>0</v>
      </c>
      <c r="CM17" s="69">
        <v>-34.2885217498094</v>
      </c>
      <c r="CN17" s="69"/>
      <c r="CO17" s="64"/>
      <c r="CP17" s="64"/>
      <c r="CQ17" s="64"/>
      <c r="CR17" s="64"/>
      <c r="CS17" s="64"/>
      <c r="CT17" s="64"/>
      <c r="CU17" s="64"/>
      <c r="CV17" s="64"/>
      <c r="CW17" s="64"/>
      <c r="CX17" s="197">
        <v>47.230463478632</v>
      </c>
      <c r="CY17" s="69">
        <v>24.0971752442</v>
      </c>
      <c r="CZ17" s="69">
        <v>23.133288234432</v>
      </c>
      <c r="DA17" s="69">
        <v>0</v>
      </c>
      <c r="DB17" s="69">
        <v>-41.5176743230694</v>
      </c>
      <c r="DC17" s="64"/>
      <c r="DD17" s="78">
        <v>14.3</v>
      </c>
      <c r="DE17" s="69">
        <v>1</v>
      </c>
      <c r="DF17" s="64">
        <v>0</v>
      </c>
      <c r="DG17" s="64"/>
      <c r="DH17" s="64"/>
      <c r="DI17" s="64"/>
      <c r="DJ17" s="64"/>
      <c r="DK17" s="64"/>
      <c r="DL17" s="64"/>
      <c r="DM17" s="197">
        <v>38.55548039072</v>
      </c>
      <c r="DN17" s="69">
        <v>24.0971752442</v>
      </c>
      <c r="DO17" s="69">
        <v>14.45830514652</v>
      </c>
      <c r="DP17" s="69">
        <v>0</v>
      </c>
      <c r="DQ17" s="69">
        <v>-50.1926574109814</v>
      </c>
      <c r="DR17" s="64"/>
      <c r="DS17" s="90"/>
      <c r="DT17" s="64"/>
      <c r="DU17" s="64"/>
      <c r="DV17" s="64"/>
      <c r="DW17" s="64"/>
      <c r="DX17" s="64"/>
      <c r="DY17" s="64"/>
      <c r="DZ17" s="64"/>
      <c r="EA17" s="64"/>
      <c r="EB17" s="197">
        <v>29.880497302808</v>
      </c>
      <c r="EC17" s="69">
        <v>24.0971752442</v>
      </c>
      <c r="ED17" s="69">
        <v>5.78332205860803</v>
      </c>
      <c r="EE17" s="69">
        <v>0</v>
      </c>
      <c r="EF17" s="69">
        <v>-58.8676404988934</v>
      </c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9">
        <v>22.197780853374</v>
      </c>
      <c r="ER17" s="69">
        <v>18.49194102</v>
      </c>
      <c r="ES17" s="69">
        <v>3.70583983337401</v>
      </c>
      <c r="ET17" s="69">
        <v>0</v>
      </c>
      <c r="EU17" s="64"/>
      <c r="EV17" s="69">
        <v>200</v>
      </c>
      <c r="EW17" s="64"/>
      <c r="EX17" s="64"/>
      <c r="EY17" s="69">
        <v>1560375</v>
      </c>
      <c r="EZ17" s="69">
        <v>1613920</v>
      </c>
      <c r="FA17" s="69">
        <v>1798758</v>
      </c>
      <c r="FB17" s="78">
        <v>11.4527361951026</v>
      </c>
      <c r="FC17" s="64"/>
      <c r="FD17" s="64"/>
      <c r="FE17" s="69">
        <v>36967.6</v>
      </c>
      <c r="FF17" s="64"/>
      <c r="FG17" s="64"/>
      <c r="FH17" s="64"/>
      <c r="FI17" s="64"/>
      <c r="FJ17" s="64"/>
      <c r="FK17" s="197">
        <v>560.423080810693</v>
      </c>
      <c r="FL17" s="69">
        <v>170.664</v>
      </c>
      <c r="FM17" s="69">
        <v>389.759080810693</v>
      </c>
      <c r="FN17" s="69">
        <v>0</v>
      </c>
      <c r="FO17" s="69">
        <v>471.674943008992</v>
      </c>
      <c r="FP17" s="57" t="s">
        <v>212</v>
      </c>
      <c r="FQ17" s="57" t="s">
        <v>212</v>
      </c>
    </row>
    <row r="18" ht="19.5" customHeight="1" spans="1:173">
      <c r="A18" s="68" t="s">
        <v>248</v>
      </c>
      <c r="B18" s="68" t="s">
        <v>248</v>
      </c>
      <c r="C18" s="69">
        <v>321794.3844921</v>
      </c>
      <c r="D18" s="69">
        <v>194356.0034985</v>
      </c>
      <c r="E18" s="69">
        <v>111267.1016796</v>
      </c>
      <c r="F18" s="69">
        <v>16171.279314</v>
      </c>
      <c r="G18" s="69">
        <v>288001.2722747</v>
      </c>
      <c r="H18" s="69">
        <v>190133.1793355</v>
      </c>
      <c r="I18" s="69">
        <v>86309.5974624</v>
      </c>
      <c r="J18" s="69">
        <v>11558.4954768</v>
      </c>
      <c r="K18" s="69">
        <v>381623.74343235</v>
      </c>
      <c r="L18" s="69">
        <v>240591.51469475</v>
      </c>
      <c r="M18" s="69">
        <v>122978.9750764</v>
      </c>
      <c r="N18" s="69">
        <v>18053.2536612</v>
      </c>
      <c r="O18" s="69">
        <v>321794.3844921</v>
      </c>
      <c r="P18" s="69">
        <v>288001.2722747</v>
      </c>
      <c r="Q18" s="69">
        <v>381623.74343235</v>
      </c>
      <c r="R18" s="78">
        <v>32.5076588787953</v>
      </c>
      <c r="S18" s="79">
        <v>38.0185122927194</v>
      </c>
      <c r="T18" s="79"/>
      <c r="U18" s="64"/>
      <c r="V18" s="64"/>
      <c r="W18" s="64"/>
      <c r="X18" s="64"/>
      <c r="Y18" s="64"/>
      <c r="Z18" s="64"/>
      <c r="AA18" s="64"/>
      <c r="AB18" s="64"/>
      <c r="AC18" s="197">
        <v>263.59010797967</v>
      </c>
      <c r="AD18" s="69">
        <v>263.59010797967</v>
      </c>
      <c r="AE18" s="69">
        <v>0</v>
      </c>
      <c r="AF18" s="69">
        <v>0</v>
      </c>
      <c r="AG18" s="64"/>
      <c r="AH18" s="64"/>
      <c r="AI18" s="64"/>
      <c r="AJ18" s="64"/>
      <c r="AK18" s="64"/>
      <c r="AL18" s="64"/>
      <c r="AM18" s="64"/>
      <c r="AN18" s="64"/>
      <c r="AO18" s="64"/>
      <c r="AP18" s="197">
        <v>752.400508903856</v>
      </c>
      <c r="AQ18" s="69">
        <v>474.20870269944</v>
      </c>
      <c r="AR18" s="69">
        <v>287.127874694856</v>
      </c>
      <c r="AS18" s="69">
        <v>0</v>
      </c>
      <c r="AT18" s="69">
        <v>488.810400924186</v>
      </c>
      <c r="AU18" s="69"/>
      <c r="AV18" s="64"/>
      <c r="AW18" s="64"/>
      <c r="AX18" s="64"/>
      <c r="AY18" s="64"/>
      <c r="AZ18" s="64"/>
      <c r="BA18" s="64"/>
      <c r="BB18" s="64"/>
      <c r="BC18" s="64"/>
      <c r="BD18" s="64"/>
      <c r="BE18" s="197">
        <v>749.745744180704</v>
      </c>
      <c r="BF18" s="69">
        <v>465.272634209</v>
      </c>
      <c r="BG18" s="69">
        <v>284.473109971704</v>
      </c>
      <c r="BH18" s="69">
        <v>0</v>
      </c>
      <c r="BI18" s="69">
        <v>486.155636201034</v>
      </c>
      <c r="BJ18" s="69"/>
      <c r="BK18" s="64"/>
      <c r="BL18" s="64"/>
      <c r="BM18" s="64"/>
      <c r="BN18" s="64"/>
      <c r="BO18" s="64"/>
      <c r="BP18" s="64"/>
      <c r="BQ18" s="64"/>
      <c r="BR18" s="64"/>
      <c r="BS18" s="64"/>
      <c r="BT18" s="197">
        <v>732.469109250494</v>
      </c>
      <c r="BU18" s="69">
        <v>465.272634209</v>
      </c>
      <c r="BV18" s="69">
        <v>267.196475041494</v>
      </c>
      <c r="BW18" s="69">
        <v>0</v>
      </c>
      <c r="BX18" s="69">
        <v>468.879001270823</v>
      </c>
      <c r="BY18" s="69"/>
      <c r="BZ18" s="64"/>
      <c r="CA18" s="64"/>
      <c r="CB18" s="64"/>
      <c r="CC18" s="64"/>
      <c r="CD18" s="64"/>
      <c r="CE18" s="64"/>
      <c r="CF18" s="64"/>
      <c r="CG18" s="64"/>
      <c r="CH18" s="64"/>
      <c r="CI18" s="197">
        <v>714.528783139496</v>
      </c>
      <c r="CJ18" s="69">
        <v>465.272634209</v>
      </c>
      <c r="CK18" s="69">
        <v>249.256148930496</v>
      </c>
      <c r="CL18" s="69">
        <v>0</v>
      </c>
      <c r="CM18" s="69">
        <v>450.938675159825</v>
      </c>
      <c r="CN18" s="69"/>
      <c r="CO18" s="64"/>
      <c r="CP18" s="64"/>
      <c r="CQ18" s="64"/>
      <c r="CR18" s="64"/>
      <c r="CS18" s="64"/>
      <c r="CT18" s="64"/>
      <c r="CU18" s="64"/>
      <c r="CV18" s="64"/>
      <c r="CW18" s="64"/>
      <c r="CX18" s="197">
        <v>696.4778418317</v>
      </c>
      <c r="CY18" s="69">
        <v>464.830173421808</v>
      </c>
      <c r="CZ18" s="69">
        <v>231.647668409892</v>
      </c>
      <c r="DA18" s="69">
        <v>0</v>
      </c>
      <c r="DB18" s="69">
        <v>432.88773385203</v>
      </c>
      <c r="DC18" s="64"/>
      <c r="DD18" s="78">
        <v>24.5</v>
      </c>
      <c r="DE18" s="69">
        <v>0</v>
      </c>
      <c r="DF18" s="64">
        <v>0</v>
      </c>
      <c r="DG18" s="64"/>
      <c r="DH18" s="64"/>
      <c r="DI18" s="64"/>
      <c r="DJ18" s="64"/>
      <c r="DK18" s="64"/>
      <c r="DL18" s="64"/>
      <c r="DM18" s="197">
        <v>637.547900216276</v>
      </c>
      <c r="DN18" s="69">
        <v>460.405565549888</v>
      </c>
      <c r="DO18" s="69">
        <v>177.142334666388</v>
      </c>
      <c r="DP18" s="69">
        <v>0</v>
      </c>
      <c r="DQ18" s="69">
        <v>373.957792236606</v>
      </c>
      <c r="DR18" s="64"/>
      <c r="DS18" s="90"/>
      <c r="DT18" s="64"/>
      <c r="DU18" s="64"/>
      <c r="DV18" s="64"/>
      <c r="DW18" s="64"/>
      <c r="DX18" s="64"/>
      <c r="DY18" s="64"/>
      <c r="DZ18" s="64"/>
      <c r="EA18" s="64"/>
      <c r="EB18" s="197">
        <v>564.106703590593</v>
      </c>
      <c r="EC18" s="69">
        <v>455.096036103584</v>
      </c>
      <c r="ED18" s="69">
        <v>109.010667487009</v>
      </c>
      <c r="EE18" s="69">
        <v>0</v>
      </c>
      <c r="EF18" s="69">
        <v>300.516595610922</v>
      </c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9">
        <v>227.930572292012</v>
      </c>
      <c r="ER18" s="69">
        <v>183.868045409492</v>
      </c>
      <c r="ES18" s="69">
        <v>44.0625268825202</v>
      </c>
      <c r="ET18" s="69">
        <v>0</v>
      </c>
      <c r="EU18" s="64"/>
      <c r="EV18" s="69">
        <v>327.65638889302</v>
      </c>
      <c r="EW18" s="64"/>
      <c r="EX18" s="64"/>
      <c r="EY18" s="69">
        <v>861350</v>
      </c>
      <c r="EZ18" s="69">
        <v>849733</v>
      </c>
      <c r="FA18" s="69">
        <v>1003784</v>
      </c>
      <c r="FB18" s="78">
        <v>18.129341805014</v>
      </c>
      <c r="FC18" s="64"/>
      <c r="FD18" s="64"/>
      <c r="FE18" s="69">
        <v>30810.2</v>
      </c>
      <c r="FF18" s="64"/>
      <c r="FG18" s="64"/>
      <c r="FH18" s="64"/>
      <c r="FI18" s="64"/>
      <c r="FJ18" s="64"/>
      <c r="FK18" s="197">
        <v>2242.60916135069</v>
      </c>
      <c r="FL18" s="69">
        <v>1404.57104736663</v>
      </c>
      <c r="FM18" s="69">
        <v>838.038113984059</v>
      </c>
      <c r="FN18" s="69">
        <v>0</v>
      </c>
      <c r="FO18" s="69">
        <v>1979.01905337102</v>
      </c>
      <c r="FP18" s="57" t="s">
        <v>212</v>
      </c>
      <c r="FQ18" s="57" t="s">
        <v>212</v>
      </c>
    </row>
    <row r="19" ht="19.5" customHeight="1" spans="1:173">
      <c r="A19" s="68" t="s">
        <v>256</v>
      </c>
      <c r="B19" s="68" t="s">
        <v>256</v>
      </c>
      <c r="C19" s="69">
        <v>289868.0305959</v>
      </c>
      <c r="D19" s="69">
        <v>188561.2672835</v>
      </c>
      <c r="E19" s="69">
        <v>93421.0796824</v>
      </c>
      <c r="F19" s="69">
        <v>7885.68363</v>
      </c>
      <c r="G19" s="69">
        <v>269853.7531366</v>
      </c>
      <c r="H19" s="69">
        <v>196413.235935</v>
      </c>
      <c r="I19" s="69">
        <v>63681.1748396</v>
      </c>
      <c r="J19" s="69">
        <v>9759.342362</v>
      </c>
      <c r="K19" s="69">
        <v>416027.0993883</v>
      </c>
      <c r="L19" s="69">
        <v>265212.6572375</v>
      </c>
      <c r="M19" s="69">
        <v>139957.1576624</v>
      </c>
      <c r="N19" s="69">
        <v>10857.2844884</v>
      </c>
      <c r="O19" s="69">
        <v>289868.0305959</v>
      </c>
      <c r="P19" s="69">
        <v>269853.7531366</v>
      </c>
      <c r="Q19" s="69">
        <v>416027.0993883</v>
      </c>
      <c r="R19" s="78">
        <v>54.1676165525506</v>
      </c>
      <c r="S19" s="79">
        <v>42.1297958142622</v>
      </c>
      <c r="T19" s="79"/>
      <c r="U19" s="64"/>
      <c r="V19" s="64"/>
      <c r="W19" s="64"/>
      <c r="X19" s="64"/>
      <c r="Y19" s="64"/>
      <c r="Z19" s="64"/>
      <c r="AA19" s="64"/>
      <c r="AB19" s="64"/>
      <c r="AC19" s="197">
        <v>3809.15979787761</v>
      </c>
      <c r="AD19" s="69">
        <v>438.5285783344</v>
      </c>
      <c r="AE19" s="69">
        <v>1973.3786025048</v>
      </c>
      <c r="AF19" s="69">
        <v>1397.25261703841</v>
      </c>
      <c r="AG19" s="64"/>
      <c r="AH19" s="64"/>
      <c r="AI19" s="64"/>
      <c r="AJ19" s="64"/>
      <c r="AK19" s="64"/>
      <c r="AL19" s="64"/>
      <c r="AM19" s="64"/>
      <c r="AN19" s="64"/>
      <c r="AO19" s="64"/>
      <c r="AP19" s="197">
        <v>2433.83360975592</v>
      </c>
      <c r="AQ19" s="69">
        <v>438.5285783344</v>
      </c>
      <c r="AR19" s="69">
        <v>1973.3786025048</v>
      </c>
      <c r="AS19" s="69">
        <v>21.9264289167195</v>
      </c>
      <c r="AT19" s="69">
        <v>-1375.32618812169</v>
      </c>
      <c r="AU19" s="69"/>
      <c r="AV19" s="64"/>
      <c r="AW19" s="64"/>
      <c r="AX19" s="64"/>
      <c r="AY19" s="64"/>
      <c r="AZ19" s="64"/>
      <c r="BA19" s="64"/>
      <c r="BB19" s="64"/>
      <c r="BC19" s="64"/>
      <c r="BD19" s="64"/>
      <c r="BE19" s="197">
        <v>2609.24504108968</v>
      </c>
      <c r="BF19" s="69">
        <v>438.5285783344</v>
      </c>
      <c r="BG19" s="69">
        <v>1973.3786025048</v>
      </c>
      <c r="BH19" s="69">
        <v>197.337860250481</v>
      </c>
      <c r="BI19" s="69">
        <v>-1199.91475678793</v>
      </c>
      <c r="BJ19" s="69"/>
      <c r="BK19" s="64"/>
      <c r="BL19" s="64"/>
      <c r="BM19" s="64"/>
      <c r="BN19" s="64"/>
      <c r="BO19" s="64"/>
      <c r="BP19" s="64"/>
      <c r="BQ19" s="64"/>
      <c r="BR19" s="64"/>
      <c r="BS19" s="64"/>
      <c r="BT19" s="197">
        <v>2762.73004350672</v>
      </c>
      <c r="BU19" s="69">
        <v>438.5285783344</v>
      </c>
      <c r="BV19" s="69">
        <v>1973.3786025048</v>
      </c>
      <c r="BW19" s="69">
        <v>350.82286266752</v>
      </c>
      <c r="BX19" s="69">
        <v>-1046.42975437089</v>
      </c>
      <c r="BY19" s="69"/>
      <c r="BZ19" s="64"/>
      <c r="CA19" s="64"/>
      <c r="CB19" s="64"/>
      <c r="CC19" s="64"/>
      <c r="CD19" s="64"/>
      <c r="CE19" s="64"/>
      <c r="CF19" s="64"/>
      <c r="CG19" s="64"/>
      <c r="CH19" s="64"/>
      <c r="CI19" s="197">
        <v>2960.0679037572</v>
      </c>
      <c r="CJ19" s="69">
        <v>438.5285783344</v>
      </c>
      <c r="CK19" s="69">
        <v>1973.3786025048</v>
      </c>
      <c r="CL19" s="69">
        <v>548.160722918</v>
      </c>
      <c r="CM19" s="69">
        <v>-849.091894120409</v>
      </c>
      <c r="CN19" s="69"/>
      <c r="CO19" s="64"/>
      <c r="CP19" s="64"/>
      <c r="CQ19" s="64"/>
      <c r="CR19" s="64"/>
      <c r="CS19" s="64"/>
      <c r="CT19" s="64"/>
      <c r="CU19" s="64"/>
      <c r="CV19" s="64"/>
      <c r="CW19" s="64"/>
      <c r="CX19" s="197">
        <v>3179.3321929244</v>
      </c>
      <c r="CY19" s="69">
        <v>438.5285783344</v>
      </c>
      <c r="CZ19" s="69">
        <v>1973.3786025048</v>
      </c>
      <c r="DA19" s="69">
        <v>767.4250120852</v>
      </c>
      <c r="DB19" s="69">
        <v>-629.827604953209</v>
      </c>
      <c r="DC19" s="64"/>
      <c r="DD19" s="78">
        <v>38</v>
      </c>
      <c r="DE19" s="69">
        <v>0</v>
      </c>
      <c r="DF19" s="64">
        <v>0</v>
      </c>
      <c r="DG19" s="64"/>
      <c r="DH19" s="64"/>
      <c r="DI19" s="64"/>
      <c r="DJ19" s="64"/>
      <c r="DK19" s="64"/>
      <c r="DL19" s="64"/>
      <c r="DM19" s="197">
        <v>3376.67005317488</v>
      </c>
      <c r="DN19" s="69">
        <v>438.5285783344</v>
      </c>
      <c r="DO19" s="69">
        <v>1973.3786025048</v>
      </c>
      <c r="DP19" s="69">
        <v>964.762872335681</v>
      </c>
      <c r="DQ19" s="69">
        <v>-432.489744702729</v>
      </c>
      <c r="DR19" s="64"/>
      <c r="DS19" s="90"/>
      <c r="DT19" s="64"/>
      <c r="DU19" s="64"/>
      <c r="DV19" s="64"/>
      <c r="DW19" s="64"/>
      <c r="DX19" s="64"/>
      <c r="DY19" s="64"/>
      <c r="DZ19" s="64"/>
      <c r="EA19" s="64"/>
      <c r="EB19" s="197">
        <v>3595.93434234208</v>
      </c>
      <c r="EC19" s="69">
        <v>438.5285783344</v>
      </c>
      <c r="ED19" s="69">
        <v>1973.3786025048</v>
      </c>
      <c r="EE19" s="69">
        <v>1184.02716150288</v>
      </c>
      <c r="EF19" s="69">
        <v>-213.225455535529</v>
      </c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9">
        <v>2297.48610436144</v>
      </c>
      <c r="ER19" s="69">
        <v>280.1812322392</v>
      </c>
      <c r="ES19" s="69">
        <v>1260.8155450764</v>
      </c>
      <c r="ET19" s="69">
        <v>756.48932704584</v>
      </c>
      <c r="EU19" s="64"/>
      <c r="EV19" s="69">
        <v>2297.48610436144</v>
      </c>
      <c r="EW19" s="64"/>
      <c r="EX19" s="64"/>
      <c r="EY19" s="69">
        <v>870658</v>
      </c>
      <c r="EZ19" s="69">
        <v>789340</v>
      </c>
      <c r="FA19" s="69">
        <v>987489</v>
      </c>
      <c r="FB19" s="78">
        <v>25.1031241290192</v>
      </c>
      <c r="FC19" s="64"/>
      <c r="FD19" s="64"/>
      <c r="FE19" s="69">
        <v>39629.8</v>
      </c>
      <c r="FF19" s="64"/>
      <c r="FG19" s="64"/>
      <c r="FH19" s="64"/>
      <c r="FI19" s="64"/>
      <c r="FJ19" s="64"/>
      <c r="FK19" s="197">
        <v>5425.60121765442</v>
      </c>
      <c r="FL19" s="69">
        <v>1077.94669417239</v>
      </c>
      <c r="FM19" s="69">
        <v>4347.65452348203</v>
      </c>
      <c r="FN19" s="69">
        <v>0</v>
      </c>
      <c r="FO19" s="69">
        <v>1616.44141977681</v>
      </c>
      <c r="FP19" s="57" t="s">
        <v>212</v>
      </c>
      <c r="FQ19" s="57" t="s">
        <v>212</v>
      </c>
    </row>
    <row r="20" ht="19.5" customHeight="1" spans="1:173">
      <c r="A20" s="68" t="s">
        <v>263</v>
      </c>
      <c r="B20" s="68" t="s">
        <v>263</v>
      </c>
      <c r="C20" s="69">
        <v>333423.4181144</v>
      </c>
      <c r="D20" s="69">
        <v>236104.835624</v>
      </c>
      <c r="E20" s="69">
        <v>90602.796488</v>
      </c>
      <c r="F20" s="69">
        <v>6715.7860024</v>
      </c>
      <c r="G20" s="69">
        <v>439207.6352947</v>
      </c>
      <c r="H20" s="69">
        <v>315185.2881295</v>
      </c>
      <c r="I20" s="69">
        <v>113240.3348272</v>
      </c>
      <c r="J20" s="69">
        <v>10782.012338</v>
      </c>
      <c r="K20" s="69">
        <v>868007.1302756</v>
      </c>
      <c r="L20" s="69">
        <v>556576.838388</v>
      </c>
      <c r="M20" s="69">
        <v>297625.9158044</v>
      </c>
      <c r="N20" s="69">
        <v>13804.3760832</v>
      </c>
      <c r="O20" s="69">
        <v>333423.4181144</v>
      </c>
      <c r="P20" s="69">
        <v>439207.6352947</v>
      </c>
      <c r="Q20" s="69">
        <v>868007.1302756</v>
      </c>
      <c r="R20" s="78">
        <v>97.6302460436927</v>
      </c>
      <c r="S20" s="79">
        <v>63.940415850581</v>
      </c>
      <c r="T20" s="79"/>
      <c r="U20" s="64"/>
      <c r="V20" s="64"/>
      <c r="W20" s="64"/>
      <c r="X20" s="64"/>
      <c r="Y20" s="64"/>
      <c r="Z20" s="64"/>
      <c r="AA20" s="64"/>
      <c r="AB20" s="64"/>
      <c r="AC20" s="197">
        <v>22448.5569853534</v>
      </c>
      <c r="AD20" s="69">
        <v>878.4152705894</v>
      </c>
      <c r="AE20" s="69">
        <v>3952.8687176523</v>
      </c>
      <c r="AF20" s="69">
        <v>17617.2729971117</v>
      </c>
      <c r="AG20" s="64"/>
      <c r="AH20" s="64"/>
      <c r="AI20" s="64"/>
      <c r="AJ20" s="64"/>
      <c r="AK20" s="64"/>
      <c r="AL20" s="64"/>
      <c r="AM20" s="64"/>
      <c r="AN20" s="64"/>
      <c r="AO20" s="64"/>
      <c r="AP20" s="197">
        <v>8949.13284234159</v>
      </c>
      <c r="AQ20" s="69">
        <v>838.85714538604</v>
      </c>
      <c r="AR20" s="69">
        <v>3730.3542633834</v>
      </c>
      <c r="AS20" s="69">
        <v>4379.92143357215</v>
      </c>
      <c r="AT20" s="69">
        <v>-13499.4241430118</v>
      </c>
      <c r="AU20" s="69"/>
      <c r="AV20" s="64"/>
      <c r="AW20" s="64"/>
      <c r="AX20" s="64"/>
      <c r="AY20" s="64"/>
      <c r="AZ20" s="64"/>
      <c r="BA20" s="64"/>
      <c r="BB20" s="64"/>
      <c r="BC20" s="64"/>
      <c r="BD20" s="64"/>
      <c r="BE20" s="197">
        <v>9993.2144790797</v>
      </c>
      <c r="BF20" s="69">
        <v>864.569926768224</v>
      </c>
      <c r="BG20" s="69">
        <v>3730.3542633834</v>
      </c>
      <c r="BH20" s="69">
        <v>5398.29028892807</v>
      </c>
      <c r="BI20" s="69">
        <v>-12455.3425062737</v>
      </c>
      <c r="BJ20" s="69"/>
      <c r="BK20" s="64"/>
      <c r="BL20" s="64"/>
      <c r="BM20" s="64"/>
      <c r="BN20" s="64"/>
      <c r="BO20" s="64"/>
      <c r="BP20" s="64"/>
      <c r="BQ20" s="64"/>
      <c r="BR20" s="64"/>
      <c r="BS20" s="64"/>
      <c r="BT20" s="197">
        <v>11146.0168666293</v>
      </c>
      <c r="BU20" s="69">
        <v>878.4152705894</v>
      </c>
      <c r="BV20" s="69">
        <v>3754.08913850542</v>
      </c>
      <c r="BW20" s="69">
        <v>6513.51245753444</v>
      </c>
      <c r="BX20" s="69">
        <v>-11302.5401187241</v>
      </c>
      <c r="BY20" s="69"/>
      <c r="BZ20" s="64"/>
      <c r="CA20" s="64"/>
      <c r="CB20" s="64"/>
      <c r="CC20" s="64"/>
      <c r="CD20" s="64"/>
      <c r="CE20" s="64"/>
      <c r="CF20" s="64"/>
      <c r="CG20" s="64"/>
      <c r="CH20" s="64"/>
      <c r="CI20" s="197">
        <v>12481.2896439493</v>
      </c>
      <c r="CJ20" s="69">
        <v>878.4152705894</v>
      </c>
      <c r="CK20" s="69">
        <v>3806.00917783483</v>
      </c>
      <c r="CL20" s="69">
        <v>7796.86519552506</v>
      </c>
      <c r="CM20" s="69">
        <v>-9967.26734140409</v>
      </c>
      <c r="CN20" s="69"/>
      <c r="CO20" s="64"/>
      <c r="CP20" s="64"/>
      <c r="CQ20" s="64"/>
      <c r="CR20" s="64"/>
      <c r="CS20" s="64"/>
      <c r="CT20" s="64"/>
      <c r="CU20" s="64"/>
      <c r="CV20" s="64"/>
      <c r="CW20" s="64"/>
      <c r="CX20" s="197">
        <v>14036.5253792237</v>
      </c>
      <c r="CY20" s="69">
        <v>878.4152705894</v>
      </c>
      <c r="CZ20" s="69">
        <v>3868.31322503012</v>
      </c>
      <c r="DA20" s="69">
        <v>9289.79688360419</v>
      </c>
      <c r="DB20" s="69">
        <v>-8412.03160612966</v>
      </c>
      <c r="DC20" s="64"/>
      <c r="DD20" s="78">
        <v>68.6</v>
      </c>
      <c r="DE20" s="69">
        <v>0</v>
      </c>
      <c r="DF20" s="64">
        <v>0</v>
      </c>
      <c r="DG20" s="64"/>
      <c r="DH20" s="64"/>
      <c r="DI20" s="64"/>
      <c r="DJ20" s="64"/>
      <c r="DK20" s="64"/>
      <c r="DL20" s="64"/>
      <c r="DM20" s="197">
        <v>15760.6311054585</v>
      </c>
      <c r="DN20" s="69">
        <v>878.4152705894</v>
      </c>
      <c r="DO20" s="69">
        <v>3941.00128009129</v>
      </c>
      <c r="DP20" s="69">
        <v>10941.2145547778</v>
      </c>
      <c r="DQ20" s="69">
        <v>-6687.92587989484</v>
      </c>
      <c r="DR20" s="64"/>
      <c r="DS20" s="90"/>
      <c r="DT20" s="64"/>
      <c r="DU20" s="64"/>
      <c r="DV20" s="64"/>
      <c r="DW20" s="64"/>
      <c r="DX20" s="64"/>
      <c r="DY20" s="64"/>
      <c r="DZ20" s="64"/>
      <c r="EA20" s="64"/>
      <c r="EB20" s="197">
        <v>17773.0457763691</v>
      </c>
      <c r="EC20" s="69">
        <v>878.4152705894</v>
      </c>
      <c r="ED20" s="69">
        <v>3952.8687176523</v>
      </c>
      <c r="EE20" s="69">
        <v>12941.7617881274</v>
      </c>
      <c r="EF20" s="69">
        <v>-4675.51120898425</v>
      </c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9">
        <v>17721.0773244824</v>
      </c>
      <c r="ER20" s="69">
        <v>857.5989899618</v>
      </c>
      <c r="ES20" s="69">
        <v>3859.1954548281</v>
      </c>
      <c r="ET20" s="69">
        <v>13004.2828796925</v>
      </c>
      <c r="EU20" s="64"/>
      <c r="EV20" s="69">
        <v>17721.0773244824</v>
      </c>
      <c r="EW20" s="64"/>
      <c r="EX20" s="64"/>
      <c r="EY20" s="69">
        <v>980973</v>
      </c>
      <c r="EZ20" s="69">
        <v>981837</v>
      </c>
      <c r="FA20" s="69">
        <v>1357525</v>
      </c>
      <c r="FB20" s="78">
        <v>38.2637851293035</v>
      </c>
      <c r="FC20" s="64"/>
      <c r="FD20" s="64"/>
      <c r="FE20" s="69">
        <v>75137.6</v>
      </c>
      <c r="FF20" s="64"/>
      <c r="FG20" s="64"/>
      <c r="FH20" s="64"/>
      <c r="FI20" s="64"/>
      <c r="FJ20" s="64"/>
      <c r="FK20" s="197">
        <v>15566.5032373271</v>
      </c>
      <c r="FL20" s="69">
        <v>1838.424</v>
      </c>
      <c r="FM20" s="69">
        <v>8272.908</v>
      </c>
      <c r="FN20" s="69">
        <v>5455.17123732714</v>
      </c>
      <c r="FO20" s="69">
        <v>-6882.05374802623</v>
      </c>
      <c r="FP20" s="57" t="s">
        <v>212</v>
      </c>
      <c r="FQ20" s="57" t="s">
        <v>212</v>
      </c>
    </row>
    <row r="21" ht="19.5" customHeight="1" spans="1:173">
      <c r="A21" s="68" t="s">
        <v>268</v>
      </c>
      <c r="B21" s="68" t="s">
        <v>268</v>
      </c>
      <c r="C21" s="69">
        <v>192263.5807945</v>
      </c>
      <c r="D21" s="69">
        <v>135111.4174525</v>
      </c>
      <c r="E21" s="69">
        <v>48990.8281604</v>
      </c>
      <c r="F21" s="69">
        <v>8161.3351816</v>
      </c>
      <c r="G21" s="69">
        <v>203641.4919695</v>
      </c>
      <c r="H21" s="69">
        <v>154154.4131355</v>
      </c>
      <c r="I21" s="69">
        <v>41660.9135684</v>
      </c>
      <c r="J21" s="69">
        <v>7826.1652656</v>
      </c>
      <c r="K21" s="69">
        <v>217937.5134291</v>
      </c>
      <c r="L21" s="69">
        <v>140822.5101135</v>
      </c>
      <c r="M21" s="69">
        <v>68890.9459676</v>
      </c>
      <c r="N21" s="69">
        <v>8224.057348</v>
      </c>
      <c r="O21" s="69">
        <v>192263.5807945</v>
      </c>
      <c r="P21" s="69">
        <v>203641.4919695</v>
      </c>
      <c r="Q21" s="69">
        <v>217937.5134291</v>
      </c>
      <c r="R21" s="78">
        <v>7.02019088611918</v>
      </c>
      <c r="S21" s="79">
        <v>19.8562933733033</v>
      </c>
      <c r="T21" s="79"/>
      <c r="U21" s="64"/>
      <c r="V21" s="64"/>
      <c r="W21" s="64"/>
      <c r="X21" s="64"/>
      <c r="Y21" s="64"/>
      <c r="Z21" s="64"/>
      <c r="AA21" s="64"/>
      <c r="AB21" s="64"/>
      <c r="AC21" s="197">
        <v>526.879114043504</v>
      </c>
      <c r="AD21" s="69">
        <v>19.783995952</v>
      </c>
      <c r="AE21" s="69">
        <v>89.027981784</v>
      </c>
      <c r="AF21" s="69">
        <v>418.067136307504</v>
      </c>
      <c r="AG21" s="64"/>
      <c r="AH21" s="64"/>
      <c r="AI21" s="64"/>
      <c r="AJ21" s="64"/>
      <c r="AK21" s="64"/>
      <c r="AL21" s="64"/>
      <c r="AM21" s="64"/>
      <c r="AN21" s="64"/>
      <c r="AO21" s="64"/>
      <c r="AP21" s="197">
        <v>832.829267832364</v>
      </c>
      <c r="AQ21" s="69">
        <v>98.861753139964</v>
      </c>
      <c r="AR21" s="69">
        <v>272.1048556614</v>
      </c>
      <c r="AS21" s="69">
        <v>461.862659031</v>
      </c>
      <c r="AT21" s="69">
        <v>305.95015378886</v>
      </c>
      <c r="AU21" s="69"/>
      <c r="AV21" s="64"/>
      <c r="AW21" s="64"/>
      <c r="AX21" s="64"/>
      <c r="AY21" s="64"/>
      <c r="AZ21" s="64"/>
      <c r="BA21" s="64"/>
      <c r="BB21" s="64"/>
      <c r="BC21" s="64"/>
      <c r="BD21" s="64"/>
      <c r="BE21" s="197">
        <v>723.80174192752</v>
      </c>
      <c r="BF21" s="69">
        <v>71.678676742</v>
      </c>
      <c r="BG21" s="69">
        <v>273.29189541852</v>
      </c>
      <c r="BH21" s="69">
        <v>378.831169767</v>
      </c>
      <c r="BI21" s="69">
        <v>196.922627884016</v>
      </c>
      <c r="BJ21" s="69"/>
      <c r="BK21" s="64"/>
      <c r="BL21" s="64"/>
      <c r="BM21" s="64"/>
      <c r="BN21" s="64"/>
      <c r="BO21" s="64"/>
      <c r="BP21" s="64"/>
      <c r="BQ21" s="64"/>
      <c r="BR21" s="64"/>
      <c r="BS21" s="64"/>
      <c r="BT21" s="197">
        <v>622.38645986176</v>
      </c>
      <c r="BU21" s="69">
        <v>71.678676742</v>
      </c>
      <c r="BV21" s="69">
        <v>275.66597493276</v>
      </c>
      <c r="BW21" s="69">
        <v>275.041808187</v>
      </c>
      <c r="BX21" s="69">
        <v>95.5073458182559</v>
      </c>
      <c r="BY21" s="69"/>
      <c r="BZ21" s="64"/>
      <c r="CA21" s="64"/>
      <c r="CB21" s="64"/>
      <c r="CC21" s="64"/>
      <c r="CD21" s="64"/>
      <c r="CE21" s="64"/>
      <c r="CF21" s="64"/>
      <c r="CG21" s="64"/>
      <c r="CH21" s="64"/>
      <c r="CI21" s="197">
        <v>504.58859915518</v>
      </c>
      <c r="CJ21" s="69">
        <v>71.678676742</v>
      </c>
      <c r="CK21" s="69">
        <v>279.82061408268</v>
      </c>
      <c r="CL21" s="69">
        <v>153.0893083305</v>
      </c>
      <c r="CM21" s="69">
        <v>-22.2905148883242</v>
      </c>
      <c r="CN21" s="69"/>
      <c r="CO21" s="64"/>
      <c r="CP21" s="64"/>
      <c r="CQ21" s="64"/>
      <c r="CR21" s="64"/>
      <c r="CS21" s="64"/>
      <c r="CT21" s="64"/>
      <c r="CU21" s="64"/>
      <c r="CV21" s="64"/>
      <c r="CW21" s="64"/>
      <c r="CX21" s="197">
        <v>363.8109974464</v>
      </c>
      <c r="CY21" s="69">
        <v>71.678676742</v>
      </c>
      <c r="CZ21" s="69">
        <v>286.9428526254</v>
      </c>
      <c r="DA21" s="69">
        <v>5.18946807900007</v>
      </c>
      <c r="DB21" s="69">
        <v>-163.068116597104</v>
      </c>
      <c r="DC21" s="64"/>
      <c r="DD21" s="78">
        <v>12</v>
      </c>
      <c r="DE21" s="69">
        <v>1</v>
      </c>
      <c r="DF21" s="64">
        <v>0</v>
      </c>
      <c r="DG21" s="64"/>
      <c r="DH21" s="64"/>
      <c r="DI21" s="64"/>
      <c r="DJ21" s="64"/>
      <c r="DK21" s="64"/>
      <c r="DL21" s="64"/>
      <c r="DM21" s="197">
        <v>258.3994164322</v>
      </c>
      <c r="DN21" s="69">
        <v>71.678676742</v>
      </c>
      <c r="DO21" s="69">
        <v>186.7207396902</v>
      </c>
      <c r="DP21" s="69">
        <v>0</v>
      </c>
      <c r="DQ21" s="69">
        <v>-268.479697611304</v>
      </c>
      <c r="DR21" s="64"/>
      <c r="DS21" s="90"/>
      <c r="DT21" s="64"/>
      <c r="DU21" s="64"/>
      <c r="DV21" s="64"/>
      <c r="DW21" s="64"/>
      <c r="DX21" s="64"/>
      <c r="DY21" s="64"/>
      <c r="DZ21" s="64"/>
      <c r="EA21" s="64"/>
      <c r="EB21" s="197">
        <v>144.0029730368</v>
      </c>
      <c r="EC21" s="69">
        <v>52.9965916576</v>
      </c>
      <c r="ED21" s="69">
        <v>89.027981784</v>
      </c>
      <c r="EE21" s="69">
        <v>1.97839959520003</v>
      </c>
      <c r="EF21" s="69">
        <v>-382.876141006704</v>
      </c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9">
        <v>113.516683131232</v>
      </c>
      <c r="ER21" s="69">
        <v>22.708768776872</v>
      </c>
      <c r="ES21" s="69">
        <v>88.8338292597</v>
      </c>
      <c r="ET21" s="69">
        <v>1.97408509466003</v>
      </c>
      <c r="EU21" s="64"/>
      <c r="EV21" s="69">
        <v>210.54876530096</v>
      </c>
      <c r="EW21" s="64"/>
      <c r="EX21" s="64"/>
      <c r="EY21" s="69">
        <v>1002131</v>
      </c>
      <c r="EZ21" s="69">
        <v>958695</v>
      </c>
      <c r="FA21" s="69">
        <v>1097574</v>
      </c>
      <c r="FB21" s="78">
        <v>14.4862547525542</v>
      </c>
      <c r="FC21" s="64"/>
      <c r="FD21" s="64"/>
      <c r="FE21" s="69">
        <v>27775.8</v>
      </c>
      <c r="FF21" s="64"/>
      <c r="FG21" s="64"/>
      <c r="FH21" s="64"/>
      <c r="FI21" s="64"/>
      <c r="FJ21" s="64"/>
      <c r="FK21" s="197">
        <v>3868.30486288376</v>
      </c>
      <c r="FL21" s="69">
        <v>912.787956715618</v>
      </c>
      <c r="FM21" s="69">
        <v>1088.35244967864</v>
      </c>
      <c r="FN21" s="69">
        <v>1867.1644564895</v>
      </c>
      <c r="FO21" s="69">
        <v>3341.42574884026</v>
      </c>
      <c r="FP21" s="57" t="s">
        <v>212</v>
      </c>
      <c r="FQ21" s="57" t="s">
        <v>212</v>
      </c>
    </row>
    <row r="22" s="181" customFormat="1" ht="19.5" customHeight="1" spans="1:173">
      <c r="A22" s="66" t="s">
        <v>300</v>
      </c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5833953.6059194</v>
      </c>
      <c r="P22" s="67">
        <v>5632258.6555167</v>
      </c>
      <c r="Q22" s="67">
        <v>7790672.98969195</v>
      </c>
      <c r="R22" s="76">
        <v>38.3223581548607</v>
      </c>
      <c r="S22" s="77"/>
      <c r="T22" s="77"/>
      <c r="U22" s="67"/>
      <c r="V22" s="66"/>
      <c r="W22" s="66"/>
      <c r="X22" s="66"/>
      <c r="Y22" s="66"/>
      <c r="Z22" s="66"/>
      <c r="AA22" s="66"/>
      <c r="AB22" s="66"/>
      <c r="AC22" s="196">
        <v>32593.087513852</v>
      </c>
      <c r="AD22" s="67">
        <v>5006.31861183224</v>
      </c>
      <c r="AE22" s="67">
        <v>10434.9869639081</v>
      </c>
      <c r="AF22" s="67">
        <v>17151.7819381117</v>
      </c>
      <c r="AG22" s="66"/>
      <c r="AH22" s="66"/>
      <c r="AI22" s="66"/>
      <c r="AJ22" s="66"/>
      <c r="AK22" s="66"/>
      <c r="AL22" s="66"/>
      <c r="AM22" s="66"/>
      <c r="AN22" s="66"/>
      <c r="AO22" s="66"/>
      <c r="AP22" s="196">
        <v>14466.7337610579</v>
      </c>
      <c r="AQ22" s="67">
        <v>4201.79174997424</v>
      </c>
      <c r="AR22" s="67">
        <v>7209.74483909067</v>
      </c>
      <c r="AS22" s="67">
        <v>3055.19717199299</v>
      </c>
      <c r="AT22" s="67">
        <v>-18126.3537527941</v>
      </c>
      <c r="AU22" s="67"/>
      <c r="AV22" s="66"/>
      <c r="AW22" s="66"/>
      <c r="AX22" s="66"/>
      <c r="AY22" s="66"/>
      <c r="AZ22" s="66"/>
      <c r="BA22" s="66"/>
      <c r="BB22" s="66"/>
      <c r="BC22" s="66"/>
      <c r="BD22" s="66"/>
      <c r="BE22" s="196">
        <v>15335.3371437746</v>
      </c>
      <c r="BF22" s="67">
        <v>4151.86594962617</v>
      </c>
      <c r="BG22" s="67">
        <v>6964.49347229124</v>
      </c>
      <c r="BH22" s="67">
        <v>4218.97772185722</v>
      </c>
      <c r="BI22" s="67">
        <v>-17257.7503700774</v>
      </c>
      <c r="BJ22" s="67"/>
      <c r="BK22" s="66"/>
      <c r="BL22" s="66"/>
      <c r="BM22" s="66"/>
      <c r="BN22" s="66"/>
      <c r="BO22" s="66"/>
      <c r="BP22" s="66"/>
      <c r="BQ22" s="66"/>
      <c r="BR22" s="66"/>
      <c r="BS22" s="66"/>
      <c r="BT22" s="196">
        <v>16075.2458470634</v>
      </c>
      <c r="BU22" s="67">
        <v>4097.11202544718</v>
      </c>
      <c r="BV22" s="67">
        <v>6515.05689758417</v>
      </c>
      <c r="BW22" s="67">
        <v>5463.07692403202</v>
      </c>
      <c r="BX22" s="67">
        <v>-16517.8416667887</v>
      </c>
      <c r="BY22" s="67"/>
      <c r="BZ22" s="66"/>
      <c r="CA22" s="66"/>
      <c r="CB22" s="66"/>
      <c r="CC22" s="66"/>
      <c r="CD22" s="66"/>
      <c r="CE22" s="66"/>
      <c r="CF22" s="66"/>
      <c r="CG22" s="66"/>
      <c r="CH22" s="66"/>
      <c r="CI22" s="196">
        <v>17100.139461528</v>
      </c>
      <c r="CJ22" s="67">
        <v>3720.67949901937</v>
      </c>
      <c r="CK22" s="67">
        <v>6458.02250975618</v>
      </c>
      <c r="CL22" s="67">
        <v>6921.43745275241</v>
      </c>
      <c r="CM22" s="67">
        <v>-15492.9480523241</v>
      </c>
      <c r="CN22" s="67"/>
      <c r="CO22" s="66"/>
      <c r="CP22" s="66"/>
      <c r="CQ22" s="66"/>
      <c r="CR22" s="66"/>
      <c r="CS22" s="66"/>
      <c r="CT22" s="66"/>
      <c r="CU22" s="66"/>
      <c r="CV22" s="66"/>
      <c r="CW22" s="66"/>
      <c r="CX22" s="196">
        <v>18463.2700090771</v>
      </c>
      <c r="CY22" s="67">
        <v>3434.36328710871</v>
      </c>
      <c r="CZ22" s="67">
        <v>6422.69214912426</v>
      </c>
      <c r="DA22" s="67">
        <v>8606.2145728441</v>
      </c>
      <c r="DB22" s="67">
        <v>-14129.817504775</v>
      </c>
      <c r="DC22" s="66"/>
      <c r="DD22" s="76">
        <v>24.3</v>
      </c>
      <c r="DE22" s="66"/>
      <c r="DF22" s="66"/>
      <c r="DG22" s="66"/>
      <c r="DH22" s="66"/>
      <c r="DI22" s="66"/>
      <c r="DJ22" s="66"/>
      <c r="DK22" s="66"/>
      <c r="DL22" s="66"/>
      <c r="DM22" s="196">
        <v>19951.922839447</v>
      </c>
      <c r="DN22" s="67">
        <v>3209.3743729232</v>
      </c>
      <c r="DO22" s="67">
        <v>6303.07473379259</v>
      </c>
      <c r="DP22" s="67">
        <v>10439.4737327312</v>
      </c>
      <c r="DQ22" s="67">
        <v>-12641.164674405</v>
      </c>
      <c r="DR22" s="66"/>
      <c r="DS22" s="91"/>
      <c r="DT22" s="66"/>
      <c r="DU22" s="66"/>
      <c r="DV22" s="66"/>
      <c r="DW22" s="66"/>
      <c r="DX22" s="66"/>
      <c r="DY22" s="66"/>
      <c r="DZ22" s="66"/>
      <c r="EA22" s="66"/>
      <c r="EB22" s="196">
        <v>22101.6200194081</v>
      </c>
      <c r="EC22" s="67">
        <v>3398.55785665095</v>
      </c>
      <c r="ED22" s="67">
        <v>6169.83098502505</v>
      </c>
      <c r="EE22" s="67">
        <v>12533.2311777321</v>
      </c>
      <c r="EF22" s="67">
        <v>-10491.467494444</v>
      </c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7">
        <v>19495.0029399978</v>
      </c>
      <c r="ER22" s="67">
        <v>2005.08108383212</v>
      </c>
      <c r="ES22" s="67">
        <v>4959.25337846224</v>
      </c>
      <c r="ET22" s="67">
        <v>12530.6684777034</v>
      </c>
      <c r="EU22" s="66"/>
      <c r="EV22" s="67">
        <v>19495.0029399978</v>
      </c>
      <c r="EW22" s="66"/>
      <c r="EX22" s="66"/>
      <c r="EY22" s="67">
        <v>18726425</v>
      </c>
      <c r="EZ22" s="67">
        <v>18203209</v>
      </c>
      <c r="FA22" s="67">
        <v>20785505</v>
      </c>
      <c r="FB22" s="76">
        <v>14.1859383145027</v>
      </c>
      <c r="FC22" s="66"/>
      <c r="FD22" s="66"/>
      <c r="FE22" s="66"/>
      <c r="FF22" s="66"/>
      <c r="FG22" s="66"/>
      <c r="FH22" s="66"/>
      <c r="FI22" s="66"/>
      <c r="FJ22" s="66"/>
      <c r="FK22" s="196">
        <v>34514.6339784805</v>
      </c>
      <c r="FL22" s="67">
        <v>12182.5366749301</v>
      </c>
      <c r="FM22" s="67">
        <v>19359.9466256299</v>
      </c>
      <c r="FN22" s="67">
        <v>2972.1506779205</v>
      </c>
      <c r="FO22" s="67">
        <v>1921.54646462851</v>
      </c>
      <c r="FP22" s="181" t="s">
        <v>242</v>
      </c>
      <c r="FQ22" s="181" t="s">
        <v>242</v>
      </c>
    </row>
    <row r="23" ht="19.5" customHeight="1" spans="1:174">
      <c r="A23" s="68" t="s">
        <v>301</v>
      </c>
      <c r="B23" s="68" t="s">
        <v>209</v>
      </c>
      <c r="C23" s="190">
        <v>968660.4417367</v>
      </c>
      <c r="D23" s="190">
        <v>564540.9158175</v>
      </c>
      <c r="E23" s="190">
        <v>341519.2277356</v>
      </c>
      <c r="F23" s="190">
        <v>62600.2981836</v>
      </c>
      <c r="G23" s="190">
        <v>966988.5895594</v>
      </c>
      <c r="H23" s="190">
        <v>565605.006695</v>
      </c>
      <c r="I23" s="190">
        <v>333046.0828516</v>
      </c>
      <c r="J23" s="190">
        <v>68337.5000128</v>
      </c>
      <c r="K23" s="190">
        <v>1453760.8325857</v>
      </c>
      <c r="L23" s="190">
        <v>769402.1947065</v>
      </c>
      <c r="M23" s="190">
        <v>579217.2055172</v>
      </c>
      <c r="N23" s="190">
        <v>105141.432362</v>
      </c>
      <c r="O23" s="69">
        <v>968660.4417367</v>
      </c>
      <c r="P23" s="69">
        <v>966988.5895594</v>
      </c>
      <c r="Q23" s="69">
        <v>1453760.8325857</v>
      </c>
      <c r="R23" s="78">
        <v>50.3389852043749</v>
      </c>
      <c r="S23" s="81">
        <v>32.8258748515525</v>
      </c>
      <c r="T23" s="79" t="s">
        <v>212</v>
      </c>
      <c r="U23" s="69">
        <v>0</v>
      </c>
      <c r="V23" s="69">
        <v>0</v>
      </c>
      <c r="W23" s="64"/>
      <c r="X23" s="64"/>
      <c r="Y23" s="64"/>
      <c r="Z23" s="79">
        <v>5</v>
      </c>
      <c r="AA23" s="79">
        <v>7.82022990307519</v>
      </c>
      <c r="AB23" s="79">
        <v>0</v>
      </c>
      <c r="AC23" s="197">
        <v>6471.22102952175</v>
      </c>
      <c r="AD23" s="69">
        <v>1933.9771791188</v>
      </c>
      <c r="AE23" s="69">
        <v>4537.24385040295</v>
      </c>
      <c r="AF23" s="69">
        <v>0</v>
      </c>
      <c r="AG23" s="79">
        <v>9.3</v>
      </c>
      <c r="AH23" s="69">
        <v>1</v>
      </c>
      <c r="AI23" s="64">
        <v>0</v>
      </c>
      <c r="AJ23" s="64"/>
      <c r="AK23" s="64"/>
      <c r="AL23" s="64"/>
      <c r="AM23" s="79">
        <v>0</v>
      </c>
      <c r="AN23" s="79">
        <v>0</v>
      </c>
      <c r="AO23" s="79">
        <v>0</v>
      </c>
      <c r="AP23" s="197">
        <v>0</v>
      </c>
      <c r="AQ23" s="69">
        <v>0</v>
      </c>
      <c r="AR23" s="69">
        <v>0</v>
      </c>
      <c r="AS23" s="69">
        <v>0</v>
      </c>
      <c r="AT23" s="69">
        <v>-6471.22102952175</v>
      </c>
      <c r="AU23" s="69" t="s">
        <v>242</v>
      </c>
      <c r="AV23" s="79">
        <v>10.9</v>
      </c>
      <c r="AW23" s="69">
        <v>1</v>
      </c>
      <c r="AX23" s="64">
        <v>0</v>
      </c>
      <c r="AY23" s="64"/>
      <c r="AZ23" s="64"/>
      <c r="BA23" s="64"/>
      <c r="BB23" s="79">
        <v>0</v>
      </c>
      <c r="BC23" s="79">
        <v>0</v>
      </c>
      <c r="BD23" s="79">
        <v>0</v>
      </c>
      <c r="BE23" s="197">
        <v>0</v>
      </c>
      <c r="BF23" s="69">
        <v>0</v>
      </c>
      <c r="BG23" s="69">
        <v>0</v>
      </c>
      <c r="BH23" s="69">
        <v>0</v>
      </c>
      <c r="BI23" s="69">
        <v>-6471.22102952175</v>
      </c>
      <c r="BJ23" s="69" t="s">
        <v>242</v>
      </c>
      <c r="BK23" s="79">
        <v>12.8</v>
      </c>
      <c r="BL23" s="69">
        <v>1</v>
      </c>
      <c r="BM23" s="64">
        <v>0</v>
      </c>
      <c r="BN23" s="64"/>
      <c r="BO23" s="64"/>
      <c r="BP23" s="64"/>
      <c r="BQ23" s="79">
        <v>0</v>
      </c>
      <c r="BR23" s="79">
        <v>0</v>
      </c>
      <c r="BS23" s="79">
        <v>0</v>
      </c>
      <c r="BT23" s="197">
        <v>0</v>
      </c>
      <c r="BU23" s="69">
        <v>0</v>
      </c>
      <c r="BV23" s="69">
        <v>0</v>
      </c>
      <c r="BW23" s="69">
        <v>0</v>
      </c>
      <c r="BX23" s="69">
        <v>-6471.22102952175</v>
      </c>
      <c r="BY23" s="69" t="s">
        <v>242</v>
      </c>
      <c r="BZ23" s="79">
        <v>15.1</v>
      </c>
      <c r="CA23" s="69">
        <v>1</v>
      </c>
      <c r="CB23" s="64">
        <v>0</v>
      </c>
      <c r="CC23" s="64"/>
      <c r="CD23" s="64"/>
      <c r="CE23" s="64"/>
      <c r="CF23" s="79">
        <v>0</v>
      </c>
      <c r="CG23" s="79">
        <v>0</v>
      </c>
      <c r="CH23" s="79">
        <v>0</v>
      </c>
      <c r="CI23" s="197">
        <v>0</v>
      </c>
      <c r="CJ23" s="69">
        <v>0</v>
      </c>
      <c r="CK23" s="69">
        <v>0</v>
      </c>
      <c r="CL23" s="69">
        <v>0</v>
      </c>
      <c r="CM23" s="69">
        <v>-6471.22102952175</v>
      </c>
      <c r="CN23" s="69" t="s">
        <v>242</v>
      </c>
      <c r="CO23" s="79">
        <v>18.2</v>
      </c>
      <c r="CP23" s="69">
        <v>1</v>
      </c>
      <c r="CQ23" s="64">
        <v>0</v>
      </c>
      <c r="CR23" s="64"/>
      <c r="CS23" s="64"/>
      <c r="CT23" s="64"/>
      <c r="CU23" s="79">
        <v>0</v>
      </c>
      <c r="CV23" s="79">
        <v>0</v>
      </c>
      <c r="CW23" s="79">
        <v>0</v>
      </c>
      <c r="CX23" s="197">
        <v>0</v>
      </c>
      <c r="CY23" s="69">
        <v>0</v>
      </c>
      <c r="CZ23" s="69">
        <v>0</v>
      </c>
      <c r="DA23" s="69">
        <v>0</v>
      </c>
      <c r="DB23" s="69">
        <v>-6471.22102952175</v>
      </c>
      <c r="DC23" s="69" t="s">
        <v>242</v>
      </c>
      <c r="DD23" s="78">
        <v>22.2</v>
      </c>
      <c r="DE23" s="69">
        <v>1</v>
      </c>
      <c r="DF23" s="64">
        <v>0</v>
      </c>
      <c r="DG23" s="64"/>
      <c r="DH23" s="64"/>
      <c r="DI23" s="64"/>
      <c r="DJ23" s="79">
        <v>0</v>
      </c>
      <c r="DK23" s="79">
        <v>0</v>
      </c>
      <c r="DL23" s="79">
        <v>0</v>
      </c>
      <c r="DM23" s="197">
        <v>0</v>
      </c>
      <c r="DN23" s="69">
        <v>0</v>
      </c>
      <c r="DO23" s="69">
        <v>0</v>
      </c>
      <c r="DP23" s="69">
        <v>0</v>
      </c>
      <c r="DQ23" s="69">
        <v>-6471.22102952175</v>
      </c>
      <c r="DR23" s="69" t="s">
        <v>242</v>
      </c>
      <c r="DS23" s="78">
        <v>27.9</v>
      </c>
      <c r="DT23" s="69">
        <v>0</v>
      </c>
      <c r="DU23" s="64">
        <v>0</v>
      </c>
      <c r="DV23" s="64"/>
      <c r="DW23" s="64"/>
      <c r="DX23" s="64"/>
      <c r="DY23" s="79">
        <v>1</v>
      </c>
      <c r="DZ23" s="79">
        <v>0</v>
      </c>
      <c r="EA23" s="79">
        <v>0</v>
      </c>
      <c r="EB23" s="197">
        <v>386.79543582376</v>
      </c>
      <c r="EC23" s="69">
        <v>386.79543582376</v>
      </c>
      <c r="ED23" s="69">
        <v>0</v>
      </c>
      <c r="EE23" s="69">
        <v>0</v>
      </c>
      <c r="EF23" s="69">
        <v>-6084.42559369799</v>
      </c>
      <c r="EG23" s="69" t="s">
        <v>212</v>
      </c>
      <c r="EH23" s="79">
        <v>27.9</v>
      </c>
      <c r="EI23" s="69">
        <v>0</v>
      </c>
      <c r="EJ23" s="64">
        <v>0</v>
      </c>
      <c r="EK23" s="64"/>
      <c r="EL23" s="64"/>
      <c r="EM23" s="64"/>
      <c r="EN23" s="79">
        <v>1</v>
      </c>
      <c r="EO23" s="79">
        <v>0</v>
      </c>
      <c r="EP23" s="79">
        <v>0</v>
      </c>
      <c r="EQ23" s="69">
        <v>194.70889721052</v>
      </c>
      <c r="ER23" s="69">
        <v>194.70889721052</v>
      </c>
      <c r="ES23" s="69">
        <v>0</v>
      </c>
      <c r="ET23" s="69">
        <v>0</v>
      </c>
      <c r="EU23" s="69">
        <v>-6276.51213231123</v>
      </c>
      <c r="EV23" s="69">
        <v>194.70889721052</v>
      </c>
      <c r="EW23" s="69" t="s">
        <v>212</v>
      </c>
      <c r="EX23" s="69"/>
      <c r="EY23" s="69">
        <v>4224992</v>
      </c>
      <c r="EZ23" s="69">
        <v>4141695</v>
      </c>
      <c r="FA23" s="69">
        <v>4428704</v>
      </c>
      <c r="FB23" s="78">
        <v>6.92974736188927</v>
      </c>
      <c r="FC23" s="69">
        <v>1</v>
      </c>
      <c r="FD23" s="64">
        <v>0</v>
      </c>
      <c r="FE23" s="69"/>
      <c r="FF23" s="64"/>
      <c r="FG23" s="64"/>
      <c r="FH23" s="79">
        <v>0</v>
      </c>
      <c r="FI23" s="79">
        <v>0</v>
      </c>
      <c r="FJ23" s="79">
        <v>0</v>
      </c>
      <c r="FK23" s="197">
        <v>0</v>
      </c>
      <c r="FL23" s="69">
        <v>0</v>
      </c>
      <c r="FM23" s="69">
        <v>0</v>
      </c>
      <c r="FN23" s="69">
        <v>0</v>
      </c>
      <c r="FO23" s="69">
        <v>-6471.22102952175</v>
      </c>
      <c r="FP23" s="57" t="s">
        <v>242</v>
      </c>
      <c r="FQ23" s="57" t="s">
        <v>242</v>
      </c>
      <c r="FR23" s="214">
        <v>1</v>
      </c>
    </row>
    <row r="24" ht="19.5" customHeight="1" spans="1:174">
      <c r="A24" s="68" t="s">
        <v>302</v>
      </c>
      <c r="B24" s="68" t="s">
        <v>210</v>
      </c>
      <c r="C24" s="190">
        <v>377313.8934175</v>
      </c>
      <c r="D24" s="190">
        <v>272047.1574615</v>
      </c>
      <c r="E24" s="190">
        <v>90824.20427</v>
      </c>
      <c r="F24" s="190">
        <v>14442.531686</v>
      </c>
      <c r="G24" s="190">
        <v>361733.7866009</v>
      </c>
      <c r="H24" s="190">
        <v>252767.5689685</v>
      </c>
      <c r="I24" s="190">
        <v>105412.7024716</v>
      </c>
      <c r="J24" s="190">
        <v>3553.5151608</v>
      </c>
      <c r="K24" s="190">
        <v>529168.086333</v>
      </c>
      <c r="L24" s="190">
        <v>321018.544159</v>
      </c>
      <c r="M24" s="190">
        <v>171004.4777752</v>
      </c>
      <c r="N24" s="190">
        <v>37145.0643988</v>
      </c>
      <c r="O24" s="69">
        <v>377313.8934175</v>
      </c>
      <c r="P24" s="69">
        <v>361733.7866009</v>
      </c>
      <c r="Q24" s="69">
        <v>529168.086333</v>
      </c>
      <c r="R24" s="78">
        <v>46.2866079791517</v>
      </c>
      <c r="S24" s="81">
        <v>34.6550291352289</v>
      </c>
      <c r="T24" s="81" t="s">
        <v>212</v>
      </c>
      <c r="U24" s="69">
        <v>0</v>
      </c>
      <c r="V24" s="69">
        <v>0</v>
      </c>
      <c r="W24" s="64"/>
      <c r="X24" s="64"/>
      <c r="Y24" s="64"/>
      <c r="Z24" s="79">
        <v>5</v>
      </c>
      <c r="AA24" s="79">
        <v>3.76785267785206</v>
      </c>
      <c r="AB24" s="79">
        <v>0</v>
      </c>
      <c r="AC24" s="197">
        <v>1541.24334311006</v>
      </c>
      <c r="AD24" s="69">
        <v>723.4675732018</v>
      </c>
      <c r="AE24" s="69">
        <v>817.77576990826</v>
      </c>
      <c r="AF24" s="69">
        <v>0</v>
      </c>
      <c r="AG24" s="79">
        <v>26.6</v>
      </c>
      <c r="AH24" s="69">
        <v>0</v>
      </c>
      <c r="AI24" s="64">
        <v>0</v>
      </c>
      <c r="AJ24" s="64"/>
      <c r="AK24" s="64"/>
      <c r="AL24" s="64"/>
      <c r="AM24" s="79">
        <v>5</v>
      </c>
      <c r="AN24" s="79">
        <v>5.8</v>
      </c>
      <c r="AO24" s="79">
        <v>0</v>
      </c>
      <c r="AP24" s="197">
        <v>1982.30115057293</v>
      </c>
      <c r="AQ24" s="69">
        <v>723.4675732018</v>
      </c>
      <c r="AR24" s="69">
        <v>1258.83357737113</v>
      </c>
      <c r="AS24" s="69">
        <v>0</v>
      </c>
      <c r="AT24" s="69">
        <v>441.057807462872</v>
      </c>
      <c r="AU24" s="69" t="s">
        <v>212</v>
      </c>
      <c r="AV24" s="79">
        <v>27.6</v>
      </c>
      <c r="AW24" s="69">
        <v>0</v>
      </c>
      <c r="AX24" s="64">
        <v>0</v>
      </c>
      <c r="AY24" s="64"/>
      <c r="AZ24" s="64"/>
      <c r="BA24" s="64"/>
      <c r="BB24" s="79">
        <v>5</v>
      </c>
      <c r="BC24" s="79">
        <v>5.8</v>
      </c>
      <c r="BD24" s="79">
        <v>0</v>
      </c>
      <c r="BE24" s="197">
        <v>1982.30115057293</v>
      </c>
      <c r="BF24" s="69">
        <v>723.4675732018</v>
      </c>
      <c r="BG24" s="69">
        <v>1258.83357737113</v>
      </c>
      <c r="BH24" s="69">
        <v>0</v>
      </c>
      <c r="BI24" s="69">
        <v>441.057807462872</v>
      </c>
      <c r="BJ24" s="69" t="s">
        <v>212</v>
      </c>
      <c r="BK24" s="79">
        <v>28.7</v>
      </c>
      <c r="BL24" s="69">
        <v>0</v>
      </c>
      <c r="BM24" s="64">
        <v>0</v>
      </c>
      <c r="BN24" s="64"/>
      <c r="BO24" s="64"/>
      <c r="BP24" s="64"/>
      <c r="BQ24" s="79">
        <v>5</v>
      </c>
      <c r="BR24" s="79">
        <v>5.6</v>
      </c>
      <c r="BS24" s="79">
        <v>0</v>
      </c>
      <c r="BT24" s="197">
        <v>1938.89309618082</v>
      </c>
      <c r="BU24" s="69">
        <v>723.4675732018</v>
      </c>
      <c r="BV24" s="69">
        <v>1215.42552297902</v>
      </c>
      <c r="BW24" s="69">
        <v>0</v>
      </c>
      <c r="BX24" s="69">
        <v>397.649753070763</v>
      </c>
      <c r="BY24" s="69" t="s">
        <v>212</v>
      </c>
      <c r="BZ24" s="79">
        <v>30</v>
      </c>
      <c r="CA24" s="69">
        <v>0</v>
      </c>
      <c r="CB24" s="64">
        <v>0</v>
      </c>
      <c r="CC24" s="64"/>
      <c r="CD24" s="64"/>
      <c r="CE24" s="64"/>
      <c r="CF24" s="79">
        <v>5</v>
      </c>
      <c r="CG24" s="79">
        <v>5.4</v>
      </c>
      <c r="CH24" s="79">
        <v>0</v>
      </c>
      <c r="CI24" s="197">
        <v>1895.48504178872</v>
      </c>
      <c r="CJ24" s="69">
        <v>723.4675732018</v>
      </c>
      <c r="CK24" s="69">
        <v>1172.01746858692</v>
      </c>
      <c r="CL24" s="69">
        <v>0</v>
      </c>
      <c r="CM24" s="69">
        <v>354.241698678655</v>
      </c>
      <c r="CN24" s="69" t="s">
        <v>212</v>
      </c>
      <c r="CO24" s="79">
        <v>31.7</v>
      </c>
      <c r="CP24" s="69">
        <v>0</v>
      </c>
      <c r="CQ24" s="64">
        <v>0</v>
      </c>
      <c r="CR24" s="64"/>
      <c r="CS24" s="64"/>
      <c r="CT24" s="64"/>
      <c r="CU24" s="79">
        <v>5</v>
      </c>
      <c r="CV24" s="79">
        <v>5.3</v>
      </c>
      <c r="CW24" s="79">
        <v>0</v>
      </c>
      <c r="CX24" s="197">
        <v>1873.78101459266</v>
      </c>
      <c r="CY24" s="69">
        <v>723.4675732018</v>
      </c>
      <c r="CZ24" s="69">
        <v>1150.31344139086</v>
      </c>
      <c r="DA24" s="69">
        <v>0</v>
      </c>
      <c r="DB24" s="69">
        <v>332.537671482602</v>
      </c>
      <c r="DC24" s="69" t="s">
        <v>212</v>
      </c>
      <c r="DD24" s="78">
        <v>33.8</v>
      </c>
      <c r="DE24" s="69">
        <v>0</v>
      </c>
      <c r="DF24" s="64">
        <v>0</v>
      </c>
      <c r="DG24" s="64"/>
      <c r="DH24" s="64"/>
      <c r="DI24" s="64"/>
      <c r="DJ24" s="79">
        <v>5</v>
      </c>
      <c r="DK24" s="79">
        <v>5</v>
      </c>
      <c r="DL24" s="79">
        <v>0</v>
      </c>
      <c r="DM24" s="197">
        <v>1808.6689330045</v>
      </c>
      <c r="DN24" s="69">
        <v>723.4675732018</v>
      </c>
      <c r="DO24" s="69">
        <v>1085.2013598027</v>
      </c>
      <c r="DP24" s="69">
        <v>0</v>
      </c>
      <c r="DQ24" s="69">
        <v>267.425589894439</v>
      </c>
      <c r="DR24" s="69" t="s">
        <v>212</v>
      </c>
      <c r="DS24" s="78">
        <v>36.6</v>
      </c>
      <c r="DT24" s="69">
        <v>0</v>
      </c>
      <c r="DU24" s="64">
        <v>0</v>
      </c>
      <c r="DV24" s="64"/>
      <c r="DW24" s="64"/>
      <c r="DX24" s="64"/>
      <c r="DY24" s="79">
        <v>5</v>
      </c>
      <c r="DZ24" s="79">
        <v>4.7</v>
      </c>
      <c r="EA24" s="79">
        <v>0</v>
      </c>
      <c r="EB24" s="197">
        <v>1743.55685141634</v>
      </c>
      <c r="EC24" s="69">
        <v>723.4675732018</v>
      </c>
      <c r="ED24" s="69">
        <v>1020.08927821454</v>
      </c>
      <c r="EE24" s="69">
        <v>0</v>
      </c>
      <c r="EF24" s="69">
        <v>202.313508306278</v>
      </c>
      <c r="EG24" s="69" t="s">
        <v>212</v>
      </c>
      <c r="EH24" s="79">
        <v>36.6</v>
      </c>
      <c r="EI24" s="69">
        <v>0</v>
      </c>
      <c r="EJ24" s="64">
        <v>0</v>
      </c>
      <c r="EK24" s="64"/>
      <c r="EL24" s="64"/>
      <c r="EM24" s="64"/>
      <c r="EN24" s="79">
        <v>5</v>
      </c>
      <c r="EO24" s="79">
        <v>4.7</v>
      </c>
      <c r="EP24" s="79">
        <v>0</v>
      </c>
      <c r="EQ24" s="69">
        <v>807.033324708722</v>
      </c>
      <c r="ER24" s="69">
        <v>334.8685994642</v>
      </c>
      <c r="ES24" s="69">
        <v>472.164725244522</v>
      </c>
      <c r="ET24" s="69">
        <v>0</v>
      </c>
      <c r="EU24" s="69">
        <v>-734.210018401339</v>
      </c>
      <c r="EV24" s="69">
        <v>807.033324708722</v>
      </c>
      <c r="EW24" s="69" t="s">
        <v>212</v>
      </c>
      <c r="EX24" s="69"/>
      <c r="EY24" s="69">
        <v>1375565</v>
      </c>
      <c r="EZ24" s="69">
        <v>1219811</v>
      </c>
      <c r="FA24" s="69">
        <v>1526959</v>
      </c>
      <c r="FB24" s="78">
        <v>25.1799664046315</v>
      </c>
      <c r="FC24" s="69">
        <v>0</v>
      </c>
      <c r="FD24" s="64">
        <v>0</v>
      </c>
      <c r="FE24" s="69"/>
      <c r="FF24" s="64"/>
      <c r="FG24" s="64"/>
      <c r="FH24" s="79">
        <v>5</v>
      </c>
      <c r="FI24" s="79">
        <v>5.97378898019315</v>
      </c>
      <c r="FJ24" s="79">
        <v>0</v>
      </c>
      <c r="FK24" s="197">
        <v>6811.75810583103</v>
      </c>
      <c r="FL24" s="69">
        <v>2439.622</v>
      </c>
      <c r="FM24" s="69">
        <v>4372.13610583103</v>
      </c>
      <c r="FN24" s="69">
        <v>0</v>
      </c>
      <c r="FO24" s="69">
        <v>5270.51476272097</v>
      </c>
      <c r="FP24" s="57" t="s">
        <v>242</v>
      </c>
      <c r="FQ24" s="57" t="s">
        <v>242</v>
      </c>
      <c r="FR24" s="214">
        <v>1</v>
      </c>
    </row>
    <row r="25" ht="19.5" customHeight="1" spans="1:174">
      <c r="A25" s="68" t="s">
        <v>303</v>
      </c>
      <c r="B25" s="68" t="s">
        <v>215</v>
      </c>
      <c r="C25" s="190">
        <v>144334.3847898</v>
      </c>
      <c r="D25" s="190">
        <v>94273.259923</v>
      </c>
      <c r="E25" s="190">
        <v>47613.5500768</v>
      </c>
      <c r="F25" s="190">
        <v>2447.57479</v>
      </c>
      <c r="G25" s="190">
        <v>129305.2524765</v>
      </c>
      <c r="H25" s="190">
        <v>77985.1425945</v>
      </c>
      <c r="I25" s="190">
        <v>51225.8331544</v>
      </c>
      <c r="J25" s="190">
        <v>94.2767276</v>
      </c>
      <c r="K25" s="190">
        <v>179064.9138987</v>
      </c>
      <c r="L25" s="190">
        <v>110743.5711715</v>
      </c>
      <c r="M25" s="190">
        <v>60595.2829692</v>
      </c>
      <c r="N25" s="190">
        <v>7726.059758</v>
      </c>
      <c r="O25" s="69">
        <v>144334.3847898</v>
      </c>
      <c r="P25" s="69">
        <v>129305.2524765</v>
      </c>
      <c r="Q25" s="69">
        <v>179064.9138987</v>
      </c>
      <c r="R25" s="78">
        <v>38.4823202995898</v>
      </c>
      <c r="S25" s="81">
        <v>28.6336183768705</v>
      </c>
      <c r="T25" s="81" t="s">
        <v>212</v>
      </c>
      <c r="U25" s="69">
        <v>0</v>
      </c>
      <c r="V25" s="69">
        <v>0</v>
      </c>
      <c r="W25" s="64"/>
      <c r="X25" s="64"/>
      <c r="Y25" s="64"/>
      <c r="Z25" s="79">
        <v>0.963564998290138</v>
      </c>
      <c r="AA25" s="79">
        <v>0</v>
      </c>
      <c r="AB25" s="79">
        <v>0</v>
      </c>
      <c r="AC25" s="197">
        <v>49.8376061525699</v>
      </c>
      <c r="AD25" s="69">
        <v>49.8376061525699</v>
      </c>
      <c r="AE25" s="69">
        <v>0</v>
      </c>
      <c r="AF25" s="69">
        <v>0</v>
      </c>
      <c r="AG25" s="79">
        <v>15.2</v>
      </c>
      <c r="AH25" s="69">
        <v>1</v>
      </c>
      <c r="AI25" s="64">
        <v>0</v>
      </c>
      <c r="AJ25" s="64"/>
      <c r="AK25" s="64"/>
      <c r="AL25" s="64"/>
      <c r="AM25" s="79">
        <v>0</v>
      </c>
      <c r="AN25" s="79">
        <v>0</v>
      </c>
      <c r="AO25" s="79">
        <v>0</v>
      </c>
      <c r="AP25" s="197">
        <v>0</v>
      </c>
      <c r="AQ25" s="69">
        <v>0</v>
      </c>
      <c r="AR25" s="69">
        <v>0</v>
      </c>
      <c r="AS25" s="69">
        <v>0</v>
      </c>
      <c r="AT25" s="69">
        <v>-49.8376061525699</v>
      </c>
      <c r="AU25" s="69" t="s">
        <v>242</v>
      </c>
      <c r="AV25" s="79">
        <v>16.1</v>
      </c>
      <c r="AW25" s="69">
        <v>1</v>
      </c>
      <c r="AX25" s="64">
        <v>0</v>
      </c>
      <c r="AY25" s="64"/>
      <c r="AZ25" s="64"/>
      <c r="BA25" s="64"/>
      <c r="BB25" s="79">
        <v>0</v>
      </c>
      <c r="BC25" s="79">
        <v>0</v>
      </c>
      <c r="BD25" s="79">
        <v>0</v>
      </c>
      <c r="BE25" s="197">
        <v>0</v>
      </c>
      <c r="BF25" s="69">
        <v>0</v>
      </c>
      <c r="BG25" s="69">
        <v>0</v>
      </c>
      <c r="BH25" s="69">
        <v>0</v>
      </c>
      <c r="BI25" s="69">
        <v>-49.8376061525699</v>
      </c>
      <c r="BJ25" s="69" t="s">
        <v>242</v>
      </c>
      <c r="BK25" s="79">
        <v>17.2</v>
      </c>
      <c r="BL25" s="69">
        <v>1</v>
      </c>
      <c r="BM25" s="64">
        <v>0</v>
      </c>
      <c r="BN25" s="64"/>
      <c r="BO25" s="64"/>
      <c r="BP25" s="64"/>
      <c r="BQ25" s="79">
        <v>0</v>
      </c>
      <c r="BR25" s="79">
        <v>0</v>
      </c>
      <c r="BS25" s="79">
        <v>0</v>
      </c>
      <c r="BT25" s="197">
        <v>0</v>
      </c>
      <c r="BU25" s="69">
        <v>0</v>
      </c>
      <c r="BV25" s="69">
        <v>0</v>
      </c>
      <c r="BW25" s="69">
        <v>0</v>
      </c>
      <c r="BX25" s="69">
        <v>-49.8376061525699</v>
      </c>
      <c r="BY25" s="69" t="s">
        <v>242</v>
      </c>
      <c r="BZ25" s="79">
        <v>18.5</v>
      </c>
      <c r="CA25" s="69">
        <v>1</v>
      </c>
      <c r="CB25" s="64">
        <v>0</v>
      </c>
      <c r="CC25" s="64"/>
      <c r="CD25" s="64"/>
      <c r="CE25" s="64"/>
      <c r="CF25" s="79">
        <v>0</v>
      </c>
      <c r="CG25" s="79">
        <v>0</v>
      </c>
      <c r="CH25" s="79">
        <v>0</v>
      </c>
      <c r="CI25" s="197">
        <v>0</v>
      </c>
      <c r="CJ25" s="69">
        <v>0</v>
      </c>
      <c r="CK25" s="69">
        <v>0</v>
      </c>
      <c r="CL25" s="69">
        <v>0</v>
      </c>
      <c r="CM25" s="69">
        <v>-49.8376061525699</v>
      </c>
      <c r="CN25" s="69" t="s">
        <v>242</v>
      </c>
      <c r="CO25" s="79">
        <v>20.3</v>
      </c>
      <c r="CP25" s="69">
        <v>1</v>
      </c>
      <c r="CQ25" s="64">
        <v>0</v>
      </c>
      <c r="CR25" s="64"/>
      <c r="CS25" s="64"/>
      <c r="CT25" s="64"/>
      <c r="CU25" s="79">
        <v>0</v>
      </c>
      <c r="CV25" s="79">
        <v>0</v>
      </c>
      <c r="CW25" s="79">
        <v>0</v>
      </c>
      <c r="CX25" s="197">
        <v>0</v>
      </c>
      <c r="CY25" s="69">
        <v>0</v>
      </c>
      <c r="CZ25" s="69">
        <v>0</v>
      </c>
      <c r="DA25" s="69">
        <v>0</v>
      </c>
      <c r="DB25" s="69">
        <v>-49.8376061525699</v>
      </c>
      <c r="DC25" s="69" t="s">
        <v>242</v>
      </c>
      <c r="DD25" s="78">
        <v>22.6</v>
      </c>
      <c r="DE25" s="69">
        <v>1</v>
      </c>
      <c r="DF25" s="64">
        <v>0</v>
      </c>
      <c r="DG25" s="64"/>
      <c r="DH25" s="64"/>
      <c r="DI25" s="64"/>
      <c r="DJ25" s="79">
        <v>0</v>
      </c>
      <c r="DK25" s="79">
        <v>0</v>
      </c>
      <c r="DL25" s="79">
        <v>0</v>
      </c>
      <c r="DM25" s="197">
        <v>0</v>
      </c>
      <c r="DN25" s="69">
        <v>0</v>
      </c>
      <c r="DO25" s="69">
        <v>0</v>
      </c>
      <c r="DP25" s="69">
        <v>0</v>
      </c>
      <c r="DQ25" s="69">
        <v>-49.8376061525699</v>
      </c>
      <c r="DR25" s="69" t="s">
        <v>242</v>
      </c>
      <c r="DS25" s="78">
        <v>25.8</v>
      </c>
      <c r="DT25" s="69">
        <v>1</v>
      </c>
      <c r="DU25" s="64">
        <v>0</v>
      </c>
      <c r="DV25" s="64"/>
      <c r="DW25" s="64"/>
      <c r="DX25" s="64"/>
      <c r="DY25" s="79">
        <v>0</v>
      </c>
      <c r="DZ25" s="79">
        <v>0</v>
      </c>
      <c r="EA25" s="79">
        <v>0</v>
      </c>
      <c r="EB25" s="197">
        <v>0</v>
      </c>
      <c r="EC25" s="69">
        <v>0</v>
      </c>
      <c r="ED25" s="69">
        <v>0</v>
      </c>
      <c r="EE25" s="69">
        <v>0</v>
      </c>
      <c r="EF25" s="69">
        <v>-49.8376061525699</v>
      </c>
      <c r="EG25" s="69" t="s">
        <v>242</v>
      </c>
      <c r="EH25" s="79">
        <v>25.8</v>
      </c>
      <c r="EI25" s="69">
        <v>1</v>
      </c>
      <c r="EJ25" s="64">
        <v>0</v>
      </c>
      <c r="EK25" s="64"/>
      <c r="EL25" s="64"/>
      <c r="EM25" s="64"/>
      <c r="EN25" s="79">
        <v>0</v>
      </c>
      <c r="EO25" s="79">
        <v>0</v>
      </c>
      <c r="EP25" s="79">
        <v>0</v>
      </c>
      <c r="EQ25" s="69">
        <v>0</v>
      </c>
      <c r="ER25" s="69">
        <v>0</v>
      </c>
      <c r="ES25" s="69">
        <v>0</v>
      </c>
      <c r="ET25" s="69">
        <v>0</v>
      </c>
      <c r="EU25" s="69">
        <v>-49.8376061525699</v>
      </c>
      <c r="EV25" s="69" t="s">
        <v>212</v>
      </c>
      <c r="EW25" s="69" t="s">
        <v>242</v>
      </c>
      <c r="EX25" s="69"/>
      <c r="EY25" s="69">
        <v>611267</v>
      </c>
      <c r="EZ25" s="69">
        <v>549330</v>
      </c>
      <c r="FA25" s="69">
        <v>625366</v>
      </c>
      <c r="FB25" s="78">
        <v>13.8415888445925</v>
      </c>
      <c r="FC25" s="69">
        <v>1</v>
      </c>
      <c r="FD25" s="64">
        <v>0</v>
      </c>
      <c r="FE25" s="69"/>
      <c r="FF25" s="64"/>
      <c r="FG25" s="64"/>
      <c r="FH25" s="79">
        <v>0</v>
      </c>
      <c r="FI25" s="79">
        <v>0</v>
      </c>
      <c r="FJ25" s="79">
        <v>0</v>
      </c>
      <c r="FK25" s="197">
        <v>0</v>
      </c>
      <c r="FL25" s="69">
        <v>0</v>
      </c>
      <c r="FM25" s="69">
        <v>0</v>
      </c>
      <c r="FN25" s="69">
        <v>0</v>
      </c>
      <c r="FO25" s="69">
        <v>-49.8376061525699</v>
      </c>
      <c r="FP25" s="57" t="s">
        <v>212</v>
      </c>
      <c r="FQ25" s="57" t="s">
        <v>212</v>
      </c>
      <c r="FR25" s="214" t="s">
        <v>212</v>
      </c>
    </row>
    <row r="26" ht="19.5" customHeight="1" spans="1:174">
      <c r="A26" s="68" t="s">
        <v>304</v>
      </c>
      <c r="B26" s="68" t="s">
        <v>216</v>
      </c>
      <c r="C26" s="190">
        <v>552587.0855326</v>
      </c>
      <c r="D26" s="190">
        <v>421202.035979</v>
      </c>
      <c r="E26" s="190">
        <v>119892.6371472</v>
      </c>
      <c r="F26" s="190">
        <v>11492.4124064</v>
      </c>
      <c r="G26" s="190">
        <v>457641.8460982</v>
      </c>
      <c r="H26" s="190">
        <v>335698.804517</v>
      </c>
      <c r="I26" s="190">
        <v>117368.2840168</v>
      </c>
      <c r="J26" s="190">
        <v>4574.7575644</v>
      </c>
      <c r="K26" s="190">
        <v>652879.4012016</v>
      </c>
      <c r="L26" s="190">
        <v>467458.802748</v>
      </c>
      <c r="M26" s="190">
        <v>164883.975018</v>
      </c>
      <c r="N26" s="190">
        <v>20536.6234356</v>
      </c>
      <c r="O26" s="69">
        <v>552587.0855326</v>
      </c>
      <c r="P26" s="69">
        <v>457641.8460982</v>
      </c>
      <c r="Q26" s="69">
        <v>652879.4012016</v>
      </c>
      <c r="R26" s="78">
        <v>42.6616483540507</v>
      </c>
      <c r="S26" s="79">
        <v>69.7198943651648</v>
      </c>
      <c r="T26" s="79" t="s">
        <v>212</v>
      </c>
      <c r="U26" s="69">
        <v>0</v>
      </c>
      <c r="V26" s="69">
        <v>0</v>
      </c>
      <c r="W26" s="64"/>
      <c r="X26" s="64"/>
      <c r="Y26" s="64"/>
      <c r="Z26" s="79">
        <v>5</v>
      </c>
      <c r="AA26" s="79">
        <v>0.14289305275102</v>
      </c>
      <c r="AB26" s="79">
        <v>0</v>
      </c>
      <c r="AC26" s="197">
        <v>954.519996469751</v>
      </c>
      <c r="AD26" s="69">
        <v>915.2836921964</v>
      </c>
      <c r="AE26" s="69">
        <v>39.2363042733507</v>
      </c>
      <c r="AF26" s="69">
        <v>0</v>
      </c>
      <c r="AG26" s="79">
        <v>10.3</v>
      </c>
      <c r="AH26" s="69">
        <v>1</v>
      </c>
      <c r="AI26" s="64">
        <v>0</v>
      </c>
      <c r="AJ26" s="64"/>
      <c r="AK26" s="64"/>
      <c r="AL26" s="64"/>
      <c r="AM26" s="79">
        <v>0</v>
      </c>
      <c r="AN26" s="79">
        <v>0</v>
      </c>
      <c r="AO26" s="79">
        <v>0</v>
      </c>
      <c r="AP26" s="197">
        <v>0</v>
      </c>
      <c r="AQ26" s="69">
        <v>0</v>
      </c>
      <c r="AR26" s="69">
        <v>0</v>
      </c>
      <c r="AS26" s="69">
        <v>0</v>
      </c>
      <c r="AT26" s="69">
        <v>-954.519996469751</v>
      </c>
      <c r="AU26" s="69" t="s">
        <v>242</v>
      </c>
      <c r="AV26" s="79">
        <v>12.8</v>
      </c>
      <c r="AW26" s="69">
        <v>1</v>
      </c>
      <c r="AX26" s="64">
        <v>0</v>
      </c>
      <c r="AY26" s="64"/>
      <c r="AZ26" s="64"/>
      <c r="BA26" s="64"/>
      <c r="BB26" s="79">
        <v>0</v>
      </c>
      <c r="BC26" s="79">
        <v>0</v>
      </c>
      <c r="BD26" s="79">
        <v>0</v>
      </c>
      <c r="BE26" s="197">
        <v>0</v>
      </c>
      <c r="BF26" s="69">
        <v>0</v>
      </c>
      <c r="BG26" s="69">
        <v>0</v>
      </c>
      <c r="BH26" s="69">
        <v>0</v>
      </c>
      <c r="BI26" s="69">
        <v>-954.519996469751</v>
      </c>
      <c r="BJ26" s="69" t="s">
        <v>242</v>
      </c>
      <c r="BK26" s="79">
        <v>15.5</v>
      </c>
      <c r="BL26" s="69">
        <v>1</v>
      </c>
      <c r="BM26" s="64">
        <v>0</v>
      </c>
      <c r="BN26" s="64"/>
      <c r="BO26" s="64"/>
      <c r="BP26" s="64"/>
      <c r="BQ26" s="79">
        <v>0</v>
      </c>
      <c r="BR26" s="79">
        <v>0</v>
      </c>
      <c r="BS26" s="79">
        <v>0</v>
      </c>
      <c r="BT26" s="197">
        <v>0</v>
      </c>
      <c r="BU26" s="69">
        <v>0</v>
      </c>
      <c r="BV26" s="69">
        <v>0</v>
      </c>
      <c r="BW26" s="69">
        <v>0</v>
      </c>
      <c r="BX26" s="69">
        <v>-954.519996469751</v>
      </c>
      <c r="BY26" s="69" t="s">
        <v>242</v>
      </c>
      <c r="BZ26" s="79">
        <v>18.6</v>
      </c>
      <c r="CA26" s="69">
        <v>1</v>
      </c>
      <c r="CB26" s="64">
        <v>0</v>
      </c>
      <c r="CC26" s="64"/>
      <c r="CD26" s="64"/>
      <c r="CE26" s="64"/>
      <c r="CF26" s="79">
        <v>0</v>
      </c>
      <c r="CG26" s="79">
        <v>0</v>
      </c>
      <c r="CH26" s="79">
        <v>0</v>
      </c>
      <c r="CI26" s="197">
        <v>0</v>
      </c>
      <c r="CJ26" s="69">
        <v>0</v>
      </c>
      <c r="CK26" s="69">
        <v>0</v>
      </c>
      <c r="CL26" s="69">
        <v>0</v>
      </c>
      <c r="CM26" s="69">
        <v>-954.519996469751</v>
      </c>
      <c r="CN26" s="69" t="s">
        <v>242</v>
      </c>
      <c r="CO26" s="79">
        <v>22.1</v>
      </c>
      <c r="CP26" s="69">
        <v>0</v>
      </c>
      <c r="CQ26" s="64">
        <v>0</v>
      </c>
      <c r="CR26" s="64"/>
      <c r="CS26" s="64"/>
      <c r="CT26" s="64"/>
      <c r="CU26" s="79">
        <v>0.700000000000003</v>
      </c>
      <c r="CV26" s="79">
        <v>0</v>
      </c>
      <c r="CW26" s="79">
        <v>0</v>
      </c>
      <c r="CX26" s="197">
        <v>128.139716907497</v>
      </c>
      <c r="CY26" s="69">
        <v>128.139716907497</v>
      </c>
      <c r="CZ26" s="69">
        <v>0</v>
      </c>
      <c r="DA26" s="69">
        <v>0</v>
      </c>
      <c r="DB26" s="69">
        <v>-826.380279562254</v>
      </c>
      <c r="DC26" s="69" t="s">
        <v>212</v>
      </c>
      <c r="DD26" s="78">
        <v>26.1</v>
      </c>
      <c r="DE26" s="69">
        <v>0</v>
      </c>
      <c r="DF26" s="64">
        <v>0</v>
      </c>
      <c r="DG26" s="64"/>
      <c r="DH26" s="64"/>
      <c r="DI26" s="64"/>
      <c r="DJ26" s="79">
        <v>2.3</v>
      </c>
      <c r="DK26" s="79">
        <v>0</v>
      </c>
      <c r="DL26" s="79">
        <v>0</v>
      </c>
      <c r="DM26" s="197">
        <v>421.030498410344</v>
      </c>
      <c r="DN26" s="69">
        <v>421.030498410344</v>
      </c>
      <c r="DO26" s="69">
        <v>0</v>
      </c>
      <c r="DP26" s="69">
        <v>0</v>
      </c>
      <c r="DQ26" s="69">
        <v>-533.489498059407</v>
      </c>
      <c r="DR26" s="69" t="s">
        <v>212</v>
      </c>
      <c r="DS26" s="78">
        <v>30.8</v>
      </c>
      <c r="DT26" s="69">
        <v>0</v>
      </c>
      <c r="DU26" s="64">
        <v>0</v>
      </c>
      <c r="DV26" s="64"/>
      <c r="DW26" s="64"/>
      <c r="DX26" s="64"/>
      <c r="DY26" s="79">
        <v>3.9</v>
      </c>
      <c r="DZ26" s="79">
        <v>0</v>
      </c>
      <c r="EA26" s="79">
        <v>0</v>
      </c>
      <c r="EB26" s="197">
        <v>713.921279913192</v>
      </c>
      <c r="EC26" s="69">
        <v>713.921279913192</v>
      </c>
      <c r="ED26" s="69">
        <v>0</v>
      </c>
      <c r="EE26" s="69">
        <v>0</v>
      </c>
      <c r="EF26" s="69">
        <v>-240.598716556558</v>
      </c>
      <c r="EG26" s="69" t="s">
        <v>212</v>
      </c>
      <c r="EH26" s="79">
        <v>30.8</v>
      </c>
      <c r="EI26" s="69">
        <v>0</v>
      </c>
      <c r="EJ26" s="64">
        <v>0</v>
      </c>
      <c r="EK26" s="64"/>
      <c r="EL26" s="64"/>
      <c r="EM26" s="64"/>
      <c r="EN26" s="79">
        <v>3.9</v>
      </c>
      <c r="EO26" s="79">
        <v>0</v>
      </c>
      <c r="EP26" s="79">
        <v>0</v>
      </c>
      <c r="EQ26" s="69">
        <v>304.570585961304</v>
      </c>
      <c r="ER26" s="69">
        <v>304.570585961304</v>
      </c>
      <c r="ES26" s="69">
        <v>0</v>
      </c>
      <c r="ET26" s="69">
        <v>0</v>
      </c>
      <c r="EU26" s="69">
        <v>-649.949410508446</v>
      </c>
      <c r="EV26" s="69">
        <v>304.570585961304</v>
      </c>
      <c r="EW26" s="69" t="s">
        <v>212</v>
      </c>
      <c r="EX26" s="69"/>
      <c r="EY26" s="69">
        <v>915508</v>
      </c>
      <c r="EZ26" s="69">
        <v>882313</v>
      </c>
      <c r="FA26" s="69">
        <v>936432</v>
      </c>
      <c r="FB26" s="78">
        <v>6.13376432173163</v>
      </c>
      <c r="FC26" s="69">
        <v>1</v>
      </c>
      <c r="FD26" s="64">
        <v>0</v>
      </c>
      <c r="FE26" s="69"/>
      <c r="FF26" s="64"/>
      <c r="FG26" s="64"/>
      <c r="FH26" s="79">
        <v>0</v>
      </c>
      <c r="FI26" s="79">
        <v>0</v>
      </c>
      <c r="FJ26" s="79">
        <v>0</v>
      </c>
      <c r="FK26" s="197">
        <v>0</v>
      </c>
      <c r="FL26" s="69">
        <v>0</v>
      </c>
      <c r="FM26" s="69">
        <v>0</v>
      </c>
      <c r="FN26" s="69">
        <v>0</v>
      </c>
      <c r="FO26" s="69">
        <v>-954.519996469751</v>
      </c>
      <c r="FP26" s="57" t="s">
        <v>242</v>
      </c>
      <c r="FQ26" s="57" t="s">
        <v>242</v>
      </c>
      <c r="FR26" s="214">
        <v>1</v>
      </c>
    </row>
    <row r="27" ht="19.5" customHeight="1" spans="1:174">
      <c r="A27" s="68" t="s">
        <v>305</v>
      </c>
      <c r="B27" s="68" t="s">
        <v>217</v>
      </c>
      <c r="C27" s="190">
        <v>795560.9542107</v>
      </c>
      <c r="D27" s="190">
        <v>441637.2487035</v>
      </c>
      <c r="E27" s="190">
        <v>314037.5403264</v>
      </c>
      <c r="F27" s="190">
        <v>39886.1651808</v>
      </c>
      <c r="G27" s="190">
        <v>817504.5559981</v>
      </c>
      <c r="H27" s="190">
        <v>484719.1528825</v>
      </c>
      <c r="I27" s="190">
        <v>290983.6328796</v>
      </c>
      <c r="J27" s="190">
        <v>41801.770236</v>
      </c>
      <c r="K27" s="190">
        <v>1062600.4671809</v>
      </c>
      <c r="L27" s="190">
        <v>539139.2671425</v>
      </c>
      <c r="M27" s="190">
        <v>463298.8970512</v>
      </c>
      <c r="N27" s="190">
        <v>60162.3029872</v>
      </c>
      <c r="O27" s="69">
        <v>795560.9542107</v>
      </c>
      <c r="P27" s="69">
        <v>817504.5559981</v>
      </c>
      <c r="Q27" s="69">
        <v>1062600.4671809</v>
      </c>
      <c r="R27" s="78">
        <v>29.9809841284077</v>
      </c>
      <c r="S27" s="79">
        <v>38.4119339088337</v>
      </c>
      <c r="T27" s="79" t="s">
        <v>212</v>
      </c>
      <c r="U27" s="69">
        <v>1</v>
      </c>
      <c r="V27" s="69">
        <v>0</v>
      </c>
      <c r="W27" s="64"/>
      <c r="X27" s="64"/>
      <c r="Y27" s="64"/>
      <c r="Z27" s="79">
        <v>0</v>
      </c>
      <c r="AA27" s="79">
        <v>0</v>
      </c>
      <c r="AB27" s="79">
        <v>0</v>
      </c>
      <c r="AC27" s="197">
        <v>0</v>
      </c>
      <c r="AD27" s="69">
        <v>0</v>
      </c>
      <c r="AE27" s="69">
        <v>0</v>
      </c>
      <c r="AF27" s="69">
        <v>0</v>
      </c>
      <c r="AG27" s="79">
        <v>22.1</v>
      </c>
      <c r="AH27" s="69">
        <v>0</v>
      </c>
      <c r="AI27" s="64">
        <v>0</v>
      </c>
      <c r="AJ27" s="64"/>
      <c r="AK27" s="64"/>
      <c r="AL27" s="64"/>
      <c r="AM27" s="79">
        <v>5</v>
      </c>
      <c r="AN27" s="79">
        <v>1.3</v>
      </c>
      <c r="AO27" s="79">
        <v>0</v>
      </c>
      <c r="AP27" s="197">
        <v>2272.66266567472</v>
      </c>
      <c r="AQ27" s="69">
        <v>1635.0091119962</v>
      </c>
      <c r="AR27" s="69">
        <v>637.653553678518</v>
      </c>
      <c r="AS27" s="69">
        <v>0</v>
      </c>
      <c r="AT27" s="69">
        <v>2272.66266567472</v>
      </c>
      <c r="AU27" s="69" t="s">
        <v>212</v>
      </c>
      <c r="AV27" s="79">
        <v>22.6</v>
      </c>
      <c r="AW27" s="69">
        <v>0</v>
      </c>
      <c r="AX27" s="64">
        <v>0</v>
      </c>
      <c r="AY27" s="64"/>
      <c r="AZ27" s="64"/>
      <c r="BA27" s="64"/>
      <c r="BB27" s="79">
        <v>5</v>
      </c>
      <c r="BC27" s="79">
        <v>0.800000000000001</v>
      </c>
      <c r="BD27" s="79">
        <v>0</v>
      </c>
      <c r="BE27" s="197">
        <v>2027.41129887529</v>
      </c>
      <c r="BF27" s="69">
        <v>1635.0091119962</v>
      </c>
      <c r="BG27" s="69">
        <v>392.402186879088</v>
      </c>
      <c r="BH27" s="69">
        <v>0</v>
      </c>
      <c r="BI27" s="69">
        <v>2027.41129887529</v>
      </c>
      <c r="BJ27" s="69" t="s">
        <v>212</v>
      </c>
      <c r="BK27" s="79">
        <v>23.1</v>
      </c>
      <c r="BL27" s="69">
        <v>0</v>
      </c>
      <c r="BM27" s="64">
        <v>0</v>
      </c>
      <c r="BN27" s="64"/>
      <c r="BO27" s="64"/>
      <c r="BP27" s="64"/>
      <c r="BQ27" s="79">
        <v>5</v>
      </c>
      <c r="BR27" s="79">
        <v>0</v>
      </c>
      <c r="BS27" s="79">
        <v>0</v>
      </c>
      <c r="BT27" s="197">
        <v>1635.0091119962</v>
      </c>
      <c r="BU27" s="69">
        <v>1635.0091119962</v>
      </c>
      <c r="BV27" s="69">
        <v>0</v>
      </c>
      <c r="BW27" s="69">
        <v>0</v>
      </c>
      <c r="BX27" s="69">
        <v>1635.0091119962</v>
      </c>
      <c r="BY27" s="69" t="s">
        <v>212</v>
      </c>
      <c r="BZ27" s="79">
        <v>23.7</v>
      </c>
      <c r="CA27" s="69">
        <v>0</v>
      </c>
      <c r="CB27" s="64">
        <v>0</v>
      </c>
      <c r="CC27" s="64"/>
      <c r="CD27" s="64"/>
      <c r="CE27" s="64"/>
      <c r="CF27" s="79">
        <v>4.1</v>
      </c>
      <c r="CG27" s="79">
        <v>0</v>
      </c>
      <c r="CH27" s="79">
        <v>0</v>
      </c>
      <c r="CI27" s="197">
        <v>1340.70747183688</v>
      </c>
      <c r="CJ27" s="69">
        <v>1340.70747183688</v>
      </c>
      <c r="CK27" s="69">
        <v>0</v>
      </c>
      <c r="CL27" s="69">
        <v>0</v>
      </c>
      <c r="CM27" s="69">
        <v>1340.70747183688</v>
      </c>
      <c r="CN27" s="69" t="s">
        <v>212</v>
      </c>
      <c r="CO27" s="79">
        <v>24.4</v>
      </c>
      <c r="CP27" s="69">
        <v>0</v>
      </c>
      <c r="CQ27" s="64">
        <v>0</v>
      </c>
      <c r="CR27" s="64"/>
      <c r="CS27" s="64"/>
      <c r="CT27" s="64"/>
      <c r="CU27" s="79">
        <v>3</v>
      </c>
      <c r="CV27" s="79">
        <v>0</v>
      </c>
      <c r="CW27" s="79">
        <v>0</v>
      </c>
      <c r="CX27" s="197">
        <v>981.00546719772</v>
      </c>
      <c r="CY27" s="69">
        <v>981.00546719772</v>
      </c>
      <c r="CZ27" s="69">
        <v>0</v>
      </c>
      <c r="DA27" s="69">
        <v>0</v>
      </c>
      <c r="DB27" s="69">
        <v>981.00546719772</v>
      </c>
      <c r="DC27" s="69" t="s">
        <v>212</v>
      </c>
      <c r="DD27" s="78">
        <v>25.3</v>
      </c>
      <c r="DE27" s="69">
        <v>0</v>
      </c>
      <c r="DF27" s="64">
        <v>0</v>
      </c>
      <c r="DG27" s="64"/>
      <c r="DH27" s="64"/>
      <c r="DI27" s="64"/>
      <c r="DJ27" s="79">
        <v>1.5</v>
      </c>
      <c r="DK27" s="79">
        <v>0</v>
      </c>
      <c r="DL27" s="79">
        <v>0</v>
      </c>
      <c r="DM27" s="197">
        <v>490.50273359886</v>
      </c>
      <c r="DN27" s="69">
        <v>490.50273359886</v>
      </c>
      <c r="DO27" s="69">
        <v>0</v>
      </c>
      <c r="DP27" s="69">
        <v>0</v>
      </c>
      <c r="DQ27" s="69">
        <v>490.50273359886</v>
      </c>
      <c r="DR27" s="69" t="s">
        <v>212</v>
      </c>
      <c r="DS27" s="78">
        <v>26.5</v>
      </c>
      <c r="DT27" s="69">
        <v>1</v>
      </c>
      <c r="DU27" s="64">
        <v>0</v>
      </c>
      <c r="DV27" s="64"/>
      <c r="DW27" s="64"/>
      <c r="DX27" s="64"/>
      <c r="DY27" s="79">
        <v>0</v>
      </c>
      <c r="DZ27" s="79">
        <v>0</v>
      </c>
      <c r="EA27" s="79">
        <v>0</v>
      </c>
      <c r="EB27" s="197">
        <v>0</v>
      </c>
      <c r="EC27" s="69">
        <v>0</v>
      </c>
      <c r="ED27" s="69">
        <v>0</v>
      </c>
      <c r="EE27" s="69">
        <v>0</v>
      </c>
      <c r="EF27" s="69">
        <v>0</v>
      </c>
      <c r="EG27" s="69" t="s">
        <v>212</v>
      </c>
      <c r="EH27" s="79">
        <v>26.5</v>
      </c>
      <c r="EI27" s="69">
        <v>1</v>
      </c>
      <c r="EJ27" s="64">
        <v>0</v>
      </c>
      <c r="EK27" s="64"/>
      <c r="EL27" s="64"/>
      <c r="EM27" s="64"/>
      <c r="EN27" s="79">
        <v>0</v>
      </c>
      <c r="EO27" s="79">
        <v>0</v>
      </c>
      <c r="EP27" s="79">
        <v>0</v>
      </c>
      <c r="EQ27" s="69">
        <v>0</v>
      </c>
      <c r="ER27" s="69">
        <v>0</v>
      </c>
      <c r="ES27" s="69">
        <v>0</v>
      </c>
      <c r="ET27" s="69">
        <v>0</v>
      </c>
      <c r="EU27" s="69">
        <v>0</v>
      </c>
      <c r="EV27" s="69" t="s">
        <v>212</v>
      </c>
      <c r="EW27" s="69" t="s">
        <v>212</v>
      </c>
      <c r="EX27" s="69"/>
      <c r="EY27" s="69">
        <v>2360747</v>
      </c>
      <c r="EZ27" s="69">
        <v>2277930</v>
      </c>
      <c r="FA27" s="69">
        <v>2766329</v>
      </c>
      <c r="FB27" s="78">
        <v>21.4404744658528</v>
      </c>
      <c r="FC27" s="69">
        <v>0</v>
      </c>
      <c r="FD27" s="64">
        <v>0</v>
      </c>
      <c r="FE27" s="69"/>
      <c r="FF27" s="64"/>
      <c r="FG27" s="64"/>
      <c r="FH27" s="79">
        <v>5</v>
      </c>
      <c r="FI27" s="79">
        <v>2.23429704141438</v>
      </c>
      <c r="FJ27" s="79">
        <v>0</v>
      </c>
      <c r="FK27" s="197">
        <v>7609.60335572943</v>
      </c>
      <c r="FL27" s="69">
        <v>4555.86</v>
      </c>
      <c r="FM27" s="69">
        <v>3053.74335572943</v>
      </c>
      <c r="FN27" s="69">
        <v>0</v>
      </c>
      <c r="FO27" s="69">
        <v>7609.60335572943</v>
      </c>
      <c r="FP27" s="57" t="s">
        <v>212</v>
      </c>
      <c r="FQ27" s="57" t="s">
        <v>212</v>
      </c>
      <c r="FR27" s="214" t="s">
        <v>212</v>
      </c>
    </row>
    <row r="28" ht="19.5" customHeight="1" spans="1:174">
      <c r="A28" s="68" t="s">
        <v>306</v>
      </c>
      <c r="B28" s="68" t="s">
        <v>218</v>
      </c>
      <c r="C28" s="190">
        <v>772598.3089068</v>
      </c>
      <c r="D28" s="190">
        <v>489966.486754</v>
      </c>
      <c r="E28" s="190">
        <v>249051.0820356</v>
      </c>
      <c r="F28" s="190">
        <v>33580.7401172</v>
      </c>
      <c r="G28" s="190">
        <v>684424.0522374</v>
      </c>
      <c r="H28" s="190">
        <v>414839.633667</v>
      </c>
      <c r="I28" s="190">
        <v>233676.5928136</v>
      </c>
      <c r="J28" s="190">
        <v>35907.8257568</v>
      </c>
      <c r="K28" s="190">
        <v>918689.8392089</v>
      </c>
      <c r="L28" s="190">
        <v>571473.3187285</v>
      </c>
      <c r="M28" s="190">
        <v>294806.953632</v>
      </c>
      <c r="N28" s="190">
        <v>52409.5668484</v>
      </c>
      <c r="O28" s="69">
        <v>772598.3089068</v>
      </c>
      <c r="P28" s="69">
        <v>684424.0522374</v>
      </c>
      <c r="Q28" s="69">
        <v>918689.8392089</v>
      </c>
      <c r="R28" s="78">
        <v>34.2281639877615</v>
      </c>
      <c r="S28" s="79">
        <v>37.8070530546972</v>
      </c>
      <c r="T28" s="79" t="s">
        <v>212</v>
      </c>
      <c r="U28" s="69">
        <v>1</v>
      </c>
      <c r="V28" s="69">
        <v>0</v>
      </c>
      <c r="W28" s="64"/>
      <c r="X28" s="64"/>
      <c r="Y28" s="64"/>
      <c r="Z28" s="79">
        <v>0</v>
      </c>
      <c r="AA28" s="79">
        <v>0</v>
      </c>
      <c r="AB28" s="79">
        <v>0</v>
      </c>
      <c r="AC28" s="197">
        <v>0</v>
      </c>
      <c r="AD28" s="69">
        <v>0</v>
      </c>
      <c r="AE28" s="69">
        <v>0</v>
      </c>
      <c r="AF28" s="69">
        <v>0</v>
      </c>
      <c r="AG28" s="79">
        <v>16.7</v>
      </c>
      <c r="AH28" s="69">
        <v>0</v>
      </c>
      <c r="AI28" s="64">
        <v>0</v>
      </c>
      <c r="AJ28" s="64"/>
      <c r="AK28" s="64"/>
      <c r="AL28" s="64"/>
      <c r="AM28" s="79">
        <v>0.899999999999999</v>
      </c>
      <c r="AN28" s="79">
        <v>0</v>
      </c>
      <c r="AO28" s="79">
        <v>0</v>
      </c>
      <c r="AP28" s="197">
        <v>246.392658805464</v>
      </c>
      <c r="AQ28" s="69">
        <v>246.392658805464</v>
      </c>
      <c r="AR28" s="69">
        <v>0</v>
      </c>
      <c r="AS28" s="69">
        <v>0</v>
      </c>
      <c r="AT28" s="69">
        <v>246.392658805464</v>
      </c>
      <c r="AU28" s="69" t="s">
        <v>212</v>
      </c>
      <c r="AV28" s="79">
        <v>17.6</v>
      </c>
      <c r="AW28" s="69">
        <v>0</v>
      </c>
      <c r="AX28" s="64">
        <v>0</v>
      </c>
      <c r="AY28" s="64"/>
      <c r="AZ28" s="64"/>
      <c r="BA28" s="64"/>
      <c r="BB28" s="79">
        <v>0.800000000000001</v>
      </c>
      <c r="BC28" s="79">
        <v>0</v>
      </c>
      <c r="BD28" s="79">
        <v>0</v>
      </c>
      <c r="BE28" s="197">
        <v>219.015696715968</v>
      </c>
      <c r="BF28" s="69">
        <v>219.015696715968</v>
      </c>
      <c r="BG28" s="69">
        <v>0</v>
      </c>
      <c r="BH28" s="69">
        <v>0</v>
      </c>
      <c r="BI28" s="69">
        <v>219.015696715968</v>
      </c>
      <c r="BJ28" s="69" t="s">
        <v>212</v>
      </c>
      <c r="BK28" s="79">
        <v>18.7</v>
      </c>
      <c r="BL28" s="69">
        <v>0</v>
      </c>
      <c r="BM28" s="64">
        <v>0</v>
      </c>
      <c r="BN28" s="64"/>
      <c r="BO28" s="64"/>
      <c r="BP28" s="64"/>
      <c r="BQ28" s="79">
        <v>0.599999999999998</v>
      </c>
      <c r="BR28" s="79">
        <v>0</v>
      </c>
      <c r="BS28" s="79">
        <v>0</v>
      </c>
      <c r="BT28" s="197">
        <v>164.261772536975</v>
      </c>
      <c r="BU28" s="69">
        <v>164.261772536975</v>
      </c>
      <c r="BV28" s="69">
        <v>0</v>
      </c>
      <c r="BW28" s="69">
        <v>0</v>
      </c>
      <c r="BX28" s="69">
        <v>164.261772536975</v>
      </c>
      <c r="BY28" s="69" t="s">
        <v>212</v>
      </c>
      <c r="BZ28" s="79">
        <v>19.9</v>
      </c>
      <c r="CA28" s="69">
        <v>0</v>
      </c>
      <c r="CB28" s="64">
        <v>0</v>
      </c>
      <c r="CC28" s="64"/>
      <c r="CD28" s="64"/>
      <c r="CE28" s="64"/>
      <c r="CF28" s="79">
        <v>0.299999999999997</v>
      </c>
      <c r="CG28" s="79">
        <v>0</v>
      </c>
      <c r="CH28" s="79">
        <v>0</v>
      </c>
      <c r="CI28" s="197">
        <v>82.1308862684872</v>
      </c>
      <c r="CJ28" s="69">
        <v>82.1308862684872</v>
      </c>
      <c r="CK28" s="69">
        <v>0</v>
      </c>
      <c r="CL28" s="69">
        <v>0</v>
      </c>
      <c r="CM28" s="69">
        <v>82.1308862684872</v>
      </c>
      <c r="CN28" s="69" t="s">
        <v>212</v>
      </c>
      <c r="CO28" s="79">
        <v>21.5</v>
      </c>
      <c r="CP28" s="69">
        <v>0</v>
      </c>
      <c r="CQ28" s="64">
        <v>0</v>
      </c>
      <c r="CR28" s="64"/>
      <c r="CS28" s="64"/>
      <c r="CT28" s="64"/>
      <c r="CU28" s="79">
        <v>0.100000000000001</v>
      </c>
      <c r="CV28" s="79">
        <v>0</v>
      </c>
      <c r="CW28" s="79">
        <v>0</v>
      </c>
      <c r="CX28" s="197">
        <v>27.3769620894964</v>
      </c>
      <c r="CY28" s="69">
        <v>27.3769620894964</v>
      </c>
      <c r="CZ28" s="69">
        <v>0</v>
      </c>
      <c r="DA28" s="69">
        <v>0</v>
      </c>
      <c r="DB28" s="69">
        <v>27.3769620894964</v>
      </c>
      <c r="DC28" s="69" t="s">
        <v>212</v>
      </c>
      <c r="DD28" s="78">
        <v>23.5</v>
      </c>
      <c r="DE28" s="69">
        <v>1</v>
      </c>
      <c r="DF28" s="64">
        <v>0</v>
      </c>
      <c r="DG28" s="64"/>
      <c r="DH28" s="64"/>
      <c r="DI28" s="64"/>
      <c r="DJ28" s="79">
        <v>0</v>
      </c>
      <c r="DK28" s="79">
        <v>0</v>
      </c>
      <c r="DL28" s="79">
        <v>0</v>
      </c>
      <c r="DM28" s="197">
        <v>0</v>
      </c>
      <c r="DN28" s="69">
        <v>0</v>
      </c>
      <c r="DO28" s="69">
        <v>0</v>
      </c>
      <c r="DP28" s="69">
        <v>0</v>
      </c>
      <c r="DQ28" s="69">
        <v>0</v>
      </c>
      <c r="DR28" s="69" t="s">
        <v>212</v>
      </c>
      <c r="DS28" s="78">
        <v>26</v>
      </c>
      <c r="DT28" s="69">
        <v>1</v>
      </c>
      <c r="DU28" s="64">
        <v>0</v>
      </c>
      <c r="DV28" s="64"/>
      <c r="DW28" s="64"/>
      <c r="DX28" s="64"/>
      <c r="DY28" s="79">
        <v>0</v>
      </c>
      <c r="DZ28" s="79">
        <v>0</v>
      </c>
      <c r="EA28" s="79">
        <v>0</v>
      </c>
      <c r="EB28" s="197">
        <v>0</v>
      </c>
      <c r="EC28" s="69">
        <v>0</v>
      </c>
      <c r="ED28" s="69">
        <v>0</v>
      </c>
      <c r="EE28" s="69">
        <v>0</v>
      </c>
      <c r="EF28" s="69">
        <v>0</v>
      </c>
      <c r="EG28" s="69" t="s">
        <v>212</v>
      </c>
      <c r="EH28" s="79">
        <v>26</v>
      </c>
      <c r="EI28" s="69">
        <v>1</v>
      </c>
      <c r="EJ28" s="64">
        <v>0</v>
      </c>
      <c r="EK28" s="64"/>
      <c r="EL28" s="64"/>
      <c r="EM28" s="64"/>
      <c r="EN28" s="79">
        <v>0</v>
      </c>
      <c r="EO28" s="79">
        <v>0</v>
      </c>
      <c r="EP28" s="79">
        <v>0</v>
      </c>
      <c r="EQ28" s="69">
        <v>0</v>
      </c>
      <c r="ER28" s="69">
        <v>0</v>
      </c>
      <c r="ES28" s="69">
        <v>0</v>
      </c>
      <c r="ET28" s="69">
        <v>0</v>
      </c>
      <c r="EU28" s="69">
        <v>0</v>
      </c>
      <c r="EV28" s="69" t="s">
        <v>212</v>
      </c>
      <c r="EW28" s="69" t="s">
        <v>212</v>
      </c>
      <c r="EX28" s="69"/>
      <c r="EY28" s="69">
        <v>2195851</v>
      </c>
      <c r="EZ28" s="69">
        <v>2107746</v>
      </c>
      <c r="FA28" s="69">
        <v>2429943</v>
      </c>
      <c r="FB28" s="78">
        <v>15.2863295672249</v>
      </c>
      <c r="FC28" s="69">
        <v>0</v>
      </c>
      <c r="FD28" s="64">
        <v>0</v>
      </c>
      <c r="FE28" s="69"/>
      <c r="FF28" s="64"/>
      <c r="FG28" s="64"/>
      <c r="FH28" s="79">
        <v>1.08015214278649</v>
      </c>
      <c r="FI28" s="79">
        <v>0</v>
      </c>
      <c r="FJ28" s="79">
        <v>0</v>
      </c>
      <c r="FK28" s="197">
        <v>910.67454333986</v>
      </c>
      <c r="FL28" s="69">
        <v>910.67454333986</v>
      </c>
      <c r="FM28" s="69">
        <v>0</v>
      </c>
      <c r="FN28" s="69">
        <v>0</v>
      </c>
      <c r="FO28" s="69">
        <v>910.67454333986</v>
      </c>
      <c r="FP28" s="57" t="s">
        <v>212</v>
      </c>
      <c r="FQ28" s="57" t="s">
        <v>212</v>
      </c>
      <c r="FR28" s="214" t="s">
        <v>212</v>
      </c>
    </row>
    <row r="29" ht="19.5" customHeight="1" spans="1:174">
      <c r="A29" s="68" t="s">
        <v>307</v>
      </c>
      <c r="B29" s="68" t="s">
        <v>222</v>
      </c>
      <c r="C29" s="190">
        <v>204016.9867898</v>
      </c>
      <c r="D29" s="190">
        <v>138196.772623</v>
      </c>
      <c r="E29" s="190">
        <v>57756.66255</v>
      </c>
      <c r="F29" s="190">
        <v>8063.5516168</v>
      </c>
      <c r="G29" s="190">
        <v>251755.7518745</v>
      </c>
      <c r="H29" s="190">
        <v>155694.5256185</v>
      </c>
      <c r="I29" s="190">
        <v>84967.987638</v>
      </c>
      <c r="J29" s="190">
        <v>11093.238618</v>
      </c>
      <c r="K29" s="190">
        <v>299068.65122</v>
      </c>
      <c r="L29" s="190">
        <v>179291.556298</v>
      </c>
      <c r="M29" s="190">
        <v>109425.438298</v>
      </c>
      <c r="N29" s="190">
        <v>10351.656624</v>
      </c>
      <c r="O29" s="69">
        <v>204016.9867898</v>
      </c>
      <c r="P29" s="69">
        <v>251755.7518745</v>
      </c>
      <c r="Q29" s="69">
        <v>299068.65122</v>
      </c>
      <c r="R29" s="78">
        <v>18.7931751283623</v>
      </c>
      <c r="S29" s="79">
        <v>24.3533512551311</v>
      </c>
      <c r="T29" s="79" t="s">
        <v>212</v>
      </c>
      <c r="U29" s="69">
        <v>1</v>
      </c>
      <c r="V29" s="69">
        <v>0</v>
      </c>
      <c r="W29" s="64"/>
      <c r="X29" s="64"/>
      <c r="Y29" s="64"/>
      <c r="Z29" s="79">
        <v>0</v>
      </c>
      <c r="AA29" s="79">
        <v>0</v>
      </c>
      <c r="AB29" s="79">
        <v>0</v>
      </c>
      <c r="AC29" s="197">
        <v>0</v>
      </c>
      <c r="AD29" s="69">
        <v>0</v>
      </c>
      <c r="AE29" s="69">
        <v>0</v>
      </c>
      <c r="AF29" s="69">
        <v>0</v>
      </c>
      <c r="AG29" s="79">
        <v>12.4</v>
      </c>
      <c r="AH29" s="69">
        <v>1</v>
      </c>
      <c r="AI29" s="64">
        <v>0</v>
      </c>
      <c r="AJ29" s="64"/>
      <c r="AK29" s="64"/>
      <c r="AL29" s="64"/>
      <c r="AM29" s="79">
        <v>0</v>
      </c>
      <c r="AN29" s="79">
        <v>0</v>
      </c>
      <c r="AO29" s="79">
        <v>0</v>
      </c>
      <c r="AP29" s="197">
        <v>0</v>
      </c>
      <c r="AQ29" s="69">
        <v>0</v>
      </c>
      <c r="AR29" s="69">
        <v>0</v>
      </c>
      <c r="AS29" s="69">
        <v>0</v>
      </c>
      <c r="AT29" s="69">
        <v>0</v>
      </c>
      <c r="AU29" s="69" t="s">
        <v>212</v>
      </c>
      <c r="AV29" s="79">
        <v>12.7</v>
      </c>
      <c r="AW29" s="69">
        <v>1</v>
      </c>
      <c r="AX29" s="64">
        <v>0</v>
      </c>
      <c r="AY29" s="64"/>
      <c r="AZ29" s="64"/>
      <c r="BA29" s="64"/>
      <c r="BB29" s="79">
        <v>0</v>
      </c>
      <c r="BC29" s="79">
        <v>0</v>
      </c>
      <c r="BD29" s="79">
        <v>0</v>
      </c>
      <c r="BE29" s="197">
        <v>0</v>
      </c>
      <c r="BF29" s="69">
        <v>0</v>
      </c>
      <c r="BG29" s="69">
        <v>0</v>
      </c>
      <c r="BH29" s="69">
        <v>0</v>
      </c>
      <c r="BI29" s="69">
        <v>0</v>
      </c>
      <c r="BJ29" s="69" t="s">
        <v>212</v>
      </c>
      <c r="BK29" s="79">
        <v>12.9</v>
      </c>
      <c r="BL29" s="69">
        <v>1</v>
      </c>
      <c r="BM29" s="64">
        <v>0</v>
      </c>
      <c r="BN29" s="64"/>
      <c r="BO29" s="64"/>
      <c r="BP29" s="64"/>
      <c r="BQ29" s="79">
        <v>0</v>
      </c>
      <c r="BR29" s="79">
        <v>0</v>
      </c>
      <c r="BS29" s="79">
        <v>0</v>
      </c>
      <c r="BT29" s="197">
        <v>0</v>
      </c>
      <c r="BU29" s="69">
        <v>0</v>
      </c>
      <c r="BV29" s="69">
        <v>0</v>
      </c>
      <c r="BW29" s="69">
        <v>0</v>
      </c>
      <c r="BX29" s="69">
        <v>0</v>
      </c>
      <c r="BY29" s="69" t="s">
        <v>212</v>
      </c>
      <c r="BZ29" s="79">
        <v>13.3</v>
      </c>
      <c r="CA29" s="69">
        <v>1</v>
      </c>
      <c r="CB29" s="64">
        <v>0</v>
      </c>
      <c r="CC29" s="64"/>
      <c r="CD29" s="64"/>
      <c r="CE29" s="64"/>
      <c r="CF29" s="79">
        <v>0</v>
      </c>
      <c r="CG29" s="79">
        <v>0</v>
      </c>
      <c r="CH29" s="79">
        <v>0</v>
      </c>
      <c r="CI29" s="197">
        <v>0</v>
      </c>
      <c r="CJ29" s="69">
        <v>0</v>
      </c>
      <c r="CK29" s="69">
        <v>0</v>
      </c>
      <c r="CL29" s="69">
        <v>0</v>
      </c>
      <c r="CM29" s="69">
        <v>0</v>
      </c>
      <c r="CN29" s="69" t="s">
        <v>212</v>
      </c>
      <c r="CO29" s="79">
        <v>13.8</v>
      </c>
      <c r="CP29" s="69">
        <v>1</v>
      </c>
      <c r="CQ29" s="64">
        <v>0</v>
      </c>
      <c r="CR29" s="64"/>
      <c r="CS29" s="64"/>
      <c r="CT29" s="64"/>
      <c r="CU29" s="79">
        <v>0</v>
      </c>
      <c r="CV29" s="79">
        <v>0</v>
      </c>
      <c r="CW29" s="79">
        <v>0</v>
      </c>
      <c r="CX29" s="197">
        <v>0</v>
      </c>
      <c r="CY29" s="69">
        <v>0</v>
      </c>
      <c r="CZ29" s="69">
        <v>0</v>
      </c>
      <c r="DA29" s="69">
        <v>0</v>
      </c>
      <c r="DB29" s="69">
        <v>0</v>
      </c>
      <c r="DC29" s="69" t="s">
        <v>212</v>
      </c>
      <c r="DD29" s="78">
        <v>14.4</v>
      </c>
      <c r="DE29" s="69">
        <v>1</v>
      </c>
      <c r="DF29" s="64">
        <v>0</v>
      </c>
      <c r="DG29" s="64"/>
      <c r="DH29" s="64"/>
      <c r="DI29" s="64"/>
      <c r="DJ29" s="79">
        <v>0</v>
      </c>
      <c r="DK29" s="79">
        <v>0</v>
      </c>
      <c r="DL29" s="79">
        <v>0</v>
      </c>
      <c r="DM29" s="197">
        <v>0</v>
      </c>
      <c r="DN29" s="69">
        <v>0</v>
      </c>
      <c r="DO29" s="69">
        <v>0</v>
      </c>
      <c r="DP29" s="69">
        <v>0</v>
      </c>
      <c r="DQ29" s="69">
        <v>0</v>
      </c>
      <c r="DR29" s="69" t="s">
        <v>212</v>
      </c>
      <c r="DS29" s="78">
        <v>15.3</v>
      </c>
      <c r="DT29" s="69">
        <v>1</v>
      </c>
      <c r="DU29" s="64">
        <v>0</v>
      </c>
      <c r="DV29" s="64"/>
      <c r="DW29" s="64"/>
      <c r="DX29" s="64"/>
      <c r="DY29" s="79">
        <v>0</v>
      </c>
      <c r="DZ29" s="79">
        <v>0</v>
      </c>
      <c r="EA29" s="79">
        <v>0</v>
      </c>
      <c r="EB29" s="197">
        <v>0</v>
      </c>
      <c r="EC29" s="69">
        <v>0</v>
      </c>
      <c r="ED29" s="69">
        <v>0</v>
      </c>
      <c r="EE29" s="69">
        <v>0</v>
      </c>
      <c r="EF29" s="69">
        <v>0</v>
      </c>
      <c r="EG29" s="69" t="s">
        <v>212</v>
      </c>
      <c r="EH29" s="79">
        <v>15.3</v>
      </c>
      <c r="EI29" s="69">
        <v>1</v>
      </c>
      <c r="EJ29" s="64">
        <v>0</v>
      </c>
      <c r="EK29" s="64"/>
      <c r="EL29" s="64"/>
      <c r="EM29" s="64"/>
      <c r="EN29" s="79">
        <v>0</v>
      </c>
      <c r="EO29" s="79">
        <v>0</v>
      </c>
      <c r="EP29" s="79">
        <v>0</v>
      </c>
      <c r="EQ29" s="69">
        <v>0</v>
      </c>
      <c r="ER29" s="69">
        <v>0</v>
      </c>
      <c r="ES29" s="69">
        <v>0</v>
      </c>
      <c r="ET29" s="69">
        <v>0</v>
      </c>
      <c r="EU29" s="69">
        <v>0</v>
      </c>
      <c r="EV29" s="69" t="s">
        <v>212</v>
      </c>
      <c r="EW29" s="69" t="s">
        <v>212</v>
      </c>
      <c r="EX29" s="69"/>
      <c r="EY29" s="69">
        <v>1181298</v>
      </c>
      <c r="EZ29" s="69">
        <v>1095977</v>
      </c>
      <c r="FA29" s="69">
        <v>1228039</v>
      </c>
      <c r="FB29" s="78">
        <v>12.0497054226503</v>
      </c>
      <c r="FC29" s="69">
        <v>1</v>
      </c>
      <c r="FD29" s="64">
        <v>0</v>
      </c>
      <c r="FE29" s="69"/>
      <c r="FF29" s="64"/>
      <c r="FG29" s="64"/>
      <c r="FH29" s="79">
        <v>0</v>
      </c>
      <c r="FI29" s="79">
        <v>0</v>
      </c>
      <c r="FJ29" s="79">
        <v>0</v>
      </c>
      <c r="FK29" s="197">
        <v>0</v>
      </c>
      <c r="FL29" s="69">
        <v>0</v>
      </c>
      <c r="FM29" s="69">
        <v>0</v>
      </c>
      <c r="FN29" s="69">
        <v>0</v>
      </c>
      <c r="FO29" s="69">
        <v>0</v>
      </c>
      <c r="FP29" s="57" t="s">
        <v>212</v>
      </c>
      <c r="FQ29" s="57" t="s">
        <v>212</v>
      </c>
      <c r="FR29" s="214" t="s">
        <v>212</v>
      </c>
    </row>
    <row r="30" ht="19.5" customHeight="1" spans="1:174">
      <c r="A30" s="68" t="s">
        <v>308</v>
      </c>
      <c r="B30" s="68" t="s">
        <v>230</v>
      </c>
      <c r="C30" s="190">
        <v>269866.1171478</v>
      </c>
      <c r="D30" s="190">
        <v>193288.932589</v>
      </c>
      <c r="E30" s="190">
        <v>64262.8032012</v>
      </c>
      <c r="F30" s="190">
        <v>12314.3813576</v>
      </c>
      <c r="G30" s="190">
        <v>235774.939521</v>
      </c>
      <c r="H30" s="190">
        <v>156013.374533</v>
      </c>
      <c r="I30" s="190">
        <v>68618.082526</v>
      </c>
      <c r="J30" s="190">
        <v>11143.482462</v>
      </c>
      <c r="K30" s="190">
        <v>235693.1978187</v>
      </c>
      <c r="L30" s="190">
        <v>149340.2867835</v>
      </c>
      <c r="M30" s="190">
        <v>74711.052576</v>
      </c>
      <c r="N30" s="190">
        <v>11641.8584592</v>
      </c>
      <c r="O30" s="69">
        <v>269866.1171478</v>
      </c>
      <c r="P30" s="69">
        <v>235774.939521</v>
      </c>
      <c r="Q30" s="69">
        <v>235693.1978187</v>
      </c>
      <c r="R30" s="78">
        <v>-0.0346693768498199</v>
      </c>
      <c r="S30" s="79">
        <v>27.110398733205</v>
      </c>
      <c r="T30" s="79" t="s">
        <v>212</v>
      </c>
      <c r="U30" s="69">
        <v>1</v>
      </c>
      <c r="V30" s="69">
        <v>1</v>
      </c>
      <c r="W30" s="64"/>
      <c r="X30" s="64"/>
      <c r="Y30" s="64"/>
      <c r="Z30" s="79">
        <v>0</v>
      </c>
      <c r="AA30" s="79">
        <v>0</v>
      </c>
      <c r="AB30" s="79">
        <v>0</v>
      </c>
      <c r="AC30" s="197">
        <v>0</v>
      </c>
      <c r="AD30" s="69">
        <v>0</v>
      </c>
      <c r="AE30" s="69">
        <v>0</v>
      </c>
      <c r="AF30" s="69">
        <v>0</v>
      </c>
      <c r="AG30" s="79">
        <v>-1.4</v>
      </c>
      <c r="AH30" s="69">
        <v>1</v>
      </c>
      <c r="AI30" s="64">
        <v>1</v>
      </c>
      <c r="AJ30" s="64"/>
      <c r="AK30" s="64"/>
      <c r="AL30" s="64"/>
      <c r="AM30" s="79">
        <v>0</v>
      </c>
      <c r="AN30" s="79">
        <v>0</v>
      </c>
      <c r="AO30" s="79">
        <v>0</v>
      </c>
      <c r="AP30" s="197">
        <v>0</v>
      </c>
      <c r="AQ30" s="69">
        <v>0</v>
      </c>
      <c r="AR30" s="69">
        <v>0</v>
      </c>
      <c r="AS30" s="69">
        <v>0</v>
      </c>
      <c r="AT30" s="69">
        <v>0</v>
      </c>
      <c r="AU30" s="69" t="s">
        <v>212</v>
      </c>
      <c r="AV30" s="79">
        <v>-1.3</v>
      </c>
      <c r="AW30" s="69">
        <v>1</v>
      </c>
      <c r="AX30" s="64">
        <v>1</v>
      </c>
      <c r="AY30" s="64"/>
      <c r="AZ30" s="64"/>
      <c r="BA30" s="64"/>
      <c r="BB30" s="79">
        <v>0</v>
      </c>
      <c r="BC30" s="79">
        <v>0</v>
      </c>
      <c r="BD30" s="79">
        <v>0</v>
      </c>
      <c r="BE30" s="197">
        <v>0</v>
      </c>
      <c r="BF30" s="69">
        <v>0</v>
      </c>
      <c r="BG30" s="69">
        <v>0</v>
      </c>
      <c r="BH30" s="69">
        <v>0</v>
      </c>
      <c r="BI30" s="69">
        <v>0</v>
      </c>
      <c r="BJ30" s="69" t="s">
        <v>212</v>
      </c>
      <c r="BK30" s="79">
        <v>-1.3</v>
      </c>
      <c r="BL30" s="69">
        <v>1</v>
      </c>
      <c r="BM30" s="64">
        <v>1</v>
      </c>
      <c r="BN30" s="64"/>
      <c r="BO30" s="64"/>
      <c r="BP30" s="64"/>
      <c r="BQ30" s="79">
        <v>0</v>
      </c>
      <c r="BR30" s="79">
        <v>0</v>
      </c>
      <c r="BS30" s="79">
        <v>0</v>
      </c>
      <c r="BT30" s="197">
        <v>0</v>
      </c>
      <c r="BU30" s="69">
        <v>0</v>
      </c>
      <c r="BV30" s="69">
        <v>0</v>
      </c>
      <c r="BW30" s="69">
        <v>0</v>
      </c>
      <c r="BX30" s="69">
        <v>0</v>
      </c>
      <c r="BY30" s="69" t="s">
        <v>212</v>
      </c>
      <c r="BZ30" s="79">
        <v>-1.2</v>
      </c>
      <c r="CA30" s="69">
        <v>1</v>
      </c>
      <c r="CB30" s="64">
        <v>1</v>
      </c>
      <c r="CC30" s="64"/>
      <c r="CD30" s="64"/>
      <c r="CE30" s="64"/>
      <c r="CF30" s="79">
        <v>0</v>
      </c>
      <c r="CG30" s="79">
        <v>0</v>
      </c>
      <c r="CH30" s="79">
        <v>0</v>
      </c>
      <c r="CI30" s="197">
        <v>0</v>
      </c>
      <c r="CJ30" s="69">
        <v>0</v>
      </c>
      <c r="CK30" s="69">
        <v>0</v>
      </c>
      <c r="CL30" s="69">
        <v>0</v>
      </c>
      <c r="CM30" s="69">
        <v>0</v>
      </c>
      <c r="CN30" s="69" t="s">
        <v>212</v>
      </c>
      <c r="CO30" s="79">
        <v>-1.1</v>
      </c>
      <c r="CP30" s="69">
        <v>1</v>
      </c>
      <c r="CQ30" s="64">
        <v>1</v>
      </c>
      <c r="CR30" s="64"/>
      <c r="CS30" s="64"/>
      <c r="CT30" s="64"/>
      <c r="CU30" s="79">
        <v>0</v>
      </c>
      <c r="CV30" s="79">
        <v>0</v>
      </c>
      <c r="CW30" s="79">
        <v>0</v>
      </c>
      <c r="CX30" s="197">
        <v>0</v>
      </c>
      <c r="CY30" s="69">
        <v>0</v>
      </c>
      <c r="CZ30" s="69">
        <v>0</v>
      </c>
      <c r="DA30" s="69">
        <v>0</v>
      </c>
      <c r="DB30" s="69">
        <v>0</v>
      </c>
      <c r="DC30" s="69" t="s">
        <v>212</v>
      </c>
      <c r="DD30" s="78">
        <v>-0.9</v>
      </c>
      <c r="DE30" s="69">
        <v>1</v>
      </c>
      <c r="DF30" s="64">
        <v>1</v>
      </c>
      <c r="DG30" s="64"/>
      <c r="DH30" s="64"/>
      <c r="DI30" s="64"/>
      <c r="DJ30" s="79">
        <v>0</v>
      </c>
      <c r="DK30" s="79">
        <v>0</v>
      </c>
      <c r="DL30" s="79">
        <v>0</v>
      </c>
      <c r="DM30" s="197">
        <v>0</v>
      </c>
      <c r="DN30" s="69">
        <v>0</v>
      </c>
      <c r="DO30" s="69">
        <v>0</v>
      </c>
      <c r="DP30" s="69">
        <v>0</v>
      </c>
      <c r="DQ30" s="69">
        <v>0</v>
      </c>
      <c r="DR30" s="69" t="s">
        <v>212</v>
      </c>
      <c r="DS30" s="78">
        <v>-0.7</v>
      </c>
      <c r="DT30" s="69">
        <v>1</v>
      </c>
      <c r="DU30" s="64">
        <v>1</v>
      </c>
      <c r="DV30" s="64"/>
      <c r="DW30" s="64"/>
      <c r="DX30" s="64"/>
      <c r="DY30" s="79">
        <v>0</v>
      </c>
      <c r="DZ30" s="79">
        <v>0</v>
      </c>
      <c r="EA30" s="79">
        <v>0</v>
      </c>
      <c r="EB30" s="197">
        <v>0</v>
      </c>
      <c r="EC30" s="69">
        <v>0</v>
      </c>
      <c r="ED30" s="69">
        <v>0</v>
      </c>
      <c r="EE30" s="69">
        <v>0</v>
      </c>
      <c r="EF30" s="69">
        <v>0</v>
      </c>
      <c r="EG30" s="69" t="s">
        <v>212</v>
      </c>
      <c r="EH30" s="79">
        <v>-0.7</v>
      </c>
      <c r="EI30" s="69">
        <v>1</v>
      </c>
      <c r="EJ30" s="64">
        <v>1</v>
      </c>
      <c r="EK30" s="64"/>
      <c r="EL30" s="64"/>
      <c r="EM30" s="64"/>
      <c r="EN30" s="79">
        <v>0</v>
      </c>
      <c r="EO30" s="79">
        <v>0</v>
      </c>
      <c r="EP30" s="79">
        <v>0</v>
      </c>
      <c r="EQ30" s="69">
        <v>0</v>
      </c>
      <c r="ER30" s="69">
        <v>0</v>
      </c>
      <c r="ES30" s="69">
        <v>0</v>
      </c>
      <c r="ET30" s="69">
        <v>0</v>
      </c>
      <c r="EU30" s="69">
        <v>0</v>
      </c>
      <c r="EV30" s="69" t="s">
        <v>212</v>
      </c>
      <c r="EW30" s="69" t="s">
        <v>212</v>
      </c>
      <c r="EX30" s="69"/>
      <c r="EY30" s="69">
        <v>835385</v>
      </c>
      <c r="EZ30" s="69">
        <v>882522</v>
      </c>
      <c r="FA30" s="69">
        <v>869383</v>
      </c>
      <c r="FB30" s="78">
        <v>-1.48880141231606</v>
      </c>
      <c r="FC30" s="69">
        <v>1</v>
      </c>
      <c r="FD30" s="64">
        <v>0</v>
      </c>
      <c r="FE30" s="69"/>
      <c r="FF30" s="64"/>
      <c r="FG30" s="64"/>
      <c r="FH30" s="79">
        <v>0</v>
      </c>
      <c r="FI30" s="79">
        <v>0</v>
      </c>
      <c r="FJ30" s="79">
        <v>0</v>
      </c>
      <c r="FK30" s="197">
        <v>0</v>
      </c>
      <c r="FL30" s="69">
        <v>0</v>
      </c>
      <c r="FM30" s="69">
        <v>0</v>
      </c>
      <c r="FN30" s="69">
        <v>0</v>
      </c>
      <c r="FO30" s="69">
        <v>0</v>
      </c>
      <c r="FP30" s="57" t="s">
        <v>212</v>
      </c>
      <c r="FQ30" s="57" t="s">
        <v>212</v>
      </c>
      <c r="FR30" s="214" t="s">
        <v>212</v>
      </c>
    </row>
    <row r="31" ht="19.5" customHeight="1" spans="1:174">
      <c r="A31" s="68" t="s">
        <v>309</v>
      </c>
      <c r="B31" s="68" t="s">
        <v>234</v>
      </c>
      <c r="C31" s="190">
        <v>322830.9145105</v>
      </c>
      <c r="D31" s="190">
        <v>193017.5210985</v>
      </c>
      <c r="E31" s="190">
        <v>106862.2497568</v>
      </c>
      <c r="F31" s="190">
        <v>22951.1436552</v>
      </c>
      <c r="G31" s="190">
        <v>290075.5770312</v>
      </c>
      <c r="H31" s="190">
        <v>169183.70267</v>
      </c>
      <c r="I31" s="190">
        <v>101882.8736464</v>
      </c>
      <c r="J31" s="190">
        <v>19009.0007148</v>
      </c>
      <c r="K31" s="190">
        <v>352849.0626657</v>
      </c>
      <c r="L31" s="190">
        <v>208546.3307505</v>
      </c>
      <c r="M31" s="190">
        <v>115077.5566996</v>
      </c>
      <c r="N31" s="190">
        <v>29225.1752156</v>
      </c>
      <c r="O31" s="69">
        <v>322830.9145105</v>
      </c>
      <c r="P31" s="69">
        <v>290075.5770312</v>
      </c>
      <c r="Q31" s="69">
        <v>352849.0626657</v>
      </c>
      <c r="R31" s="78">
        <v>21.6403898173572</v>
      </c>
      <c r="S31" s="79">
        <v>36.2072497466153</v>
      </c>
      <c r="T31" s="79" t="s">
        <v>212</v>
      </c>
      <c r="U31" s="69">
        <v>1</v>
      </c>
      <c r="V31" s="69">
        <v>0</v>
      </c>
      <c r="W31" s="64"/>
      <c r="X31" s="64"/>
      <c r="Y31" s="64"/>
      <c r="Z31" s="79">
        <v>0</v>
      </c>
      <c r="AA31" s="79">
        <v>0</v>
      </c>
      <c r="AB31" s="79">
        <v>0</v>
      </c>
      <c r="AC31" s="197">
        <v>0</v>
      </c>
      <c r="AD31" s="69">
        <v>0</v>
      </c>
      <c r="AE31" s="69">
        <v>0</v>
      </c>
      <c r="AF31" s="69">
        <v>0</v>
      </c>
      <c r="AG31" s="79">
        <v>5.4</v>
      </c>
      <c r="AH31" s="69">
        <v>1</v>
      </c>
      <c r="AI31" s="64">
        <v>0</v>
      </c>
      <c r="AJ31" s="64"/>
      <c r="AK31" s="64"/>
      <c r="AL31" s="64"/>
      <c r="AM31" s="79">
        <v>0</v>
      </c>
      <c r="AN31" s="79">
        <v>0</v>
      </c>
      <c r="AO31" s="79">
        <v>0</v>
      </c>
      <c r="AP31" s="197">
        <v>0</v>
      </c>
      <c r="AQ31" s="69">
        <v>0</v>
      </c>
      <c r="AR31" s="69">
        <v>0</v>
      </c>
      <c r="AS31" s="69">
        <v>0</v>
      </c>
      <c r="AT31" s="69">
        <v>0</v>
      </c>
      <c r="AU31" s="69" t="s">
        <v>212</v>
      </c>
      <c r="AV31" s="79">
        <v>6.2</v>
      </c>
      <c r="AW31" s="69">
        <v>1</v>
      </c>
      <c r="AX31" s="64">
        <v>0</v>
      </c>
      <c r="AY31" s="64"/>
      <c r="AZ31" s="64"/>
      <c r="BA31" s="64"/>
      <c r="BB31" s="79">
        <v>0</v>
      </c>
      <c r="BC31" s="79">
        <v>0</v>
      </c>
      <c r="BD31" s="79">
        <v>0</v>
      </c>
      <c r="BE31" s="197">
        <v>0</v>
      </c>
      <c r="BF31" s="69">
        <v>0</v>
      </c>
      <c r="BG31" s="69">
        <v>0</v>
      </c>
      <c r="BH31" s="69">
        <v>0</v>
      </c>
      <c r="BI31" s="69">
        <v>0</v>
      </c>
      <c r="BJ31" s="69" t="s">
        <v>212</v>
      </c>
      <c r="BK31" s="79">
        <v>7.1</v>
      </c>
      <c r="BL31" s="69">
        <v>1</v>
      </c>
      <c r="BM31" s="64">
        <v>0</v>
      </c>
      <c r="BN31" s="64"/>
      <c r="BO31" s="64"/>
      <c r="BP31" s="64"/>
      <c r="BQ31" s="79">
        <v>0</v>
      </c>
      <c r="BR31" s="79">
        <v>0</v>
      </c>
      <c r="BS31" s="79">
        <v>0</v>
      </c>
      <c r="BT31" s="197">
        <v>0</v>
      </c>
      <c r="BU31" s="69">
        <v>0</v>
      </c>
      <c r="BV31" s="69">
        <v>0</v>
      </c>
      <c r="BW31" s="69">
        <v>0</v>
      </c>
      <c r="BX31" s="69">
        <v>0</v>
      </c>
      <c r="BY31" s="69" t="s">
        <v>212</v>
      </c>
      <c r="BZ31" s="79">
        <v>8.3</v>
      </c>
      <c r="CA31" s="69">
        <v>1</v>
      </c>
      <c r="CB31" s="64">
        <v>0</v>
      </c>
      <c r="CC31" s="64"/>
      <c r="CD31" s="64"/>
      <c r="CE31" s="64"/>
      <c r="CF31" s="79">
        <v>0</v>
      </c>
      <c r="CG31" s="79">
        <v>0</v>
      </c>
      <c r="CH31" s="79">
        <v>0</v>
      </c>
      <c r="CI31" s="197">
        <v>0</v>
      </c>
      <c r="CJ31" s="69">
        <v>0</v>
      </c>
      <c r="CK31" s="69">
        <v>0</v>
      </c>
      <c r="CL31" s="69">
        <v>0</v>
      </c>
      <c r="CM31" s="69">
        <v>0</v>
      </c>
      <c r="CN31" s="69" t="s">
        <v>212</v>
      </c>
      <c r="CO31" s="79">
        <v>9.7</v>
      </c>
      <c r="CP31" s="69">
        <v>1</v>
      </c>
      <c r="CQ31" s="64">
        <v>0</v>
      </c>
      <c r="CR31" s="64"/>
      <c r="CS31" s="64"/>
      <c r="CT31" s="64"/>
      <c r="CU31" s="79">
        <v>0</v>
      </c>
      <c r="CV31" s="79">
        <v>0</v>
      </c>
      <c r="CW31" s="79">
        <v>0</v>
      </c>
      <c r="CX31" s="197">
        <v>0</v>
      </c>
      <c r="CY31" s="69">
        <v>0</v>
      </c>
      <c r="CZ31" s="69">
        <v>0</v>
      </c>
      <c r="DA31" s="69">
        <v>0</v>
      </c>
      <c r="DB31" s="69">
        <v>0</v>
      </c>
      <c r="DC31" s="69" t="s">
        <v>212</v>
      </c>
      <c r="DD31" s="78">
        <v>11.5</v>
      </c>
      <c r="DE31" s="69">
        <v>1</v>
      </c>
      <c r="DF31" s="64">
        <v>0</v>
      </c>
      <c r="DG31" s="64"/>
      <c r="DH31" s="64"/>
      <c r="DI31" s="64"/>
      <c r="DJ31" s="79">
        <v>0</v>
      </c>
      <c r="DK31" s="79">
        <v>0</v>
      </c>
      <c r="DL31" s="79">
        <v>0</v>
      </c>
      <c r="DM31" s="197">
        <v>0</v>
      </c>
      <c r="DN31" s="69">
        <v>0</v>
      </c>
      <c r="DO31" s="69">
        <v>0</v>
      </c>
      <c r="DP31" s="69">
        <v>0</v>
      </c>
      <c r="DQ31" s="69">
        <v>0</v>
      </c>
      <c r="DR31" s="69" t="s">
        <v>212</v>
      </c>
      <c r="DS31" s="78">
        <v>13.8</v>
      </c>
      <c r="DT31" s="69">
        <v>1</v>
      </c>
      <c r="DU31" s="64">
        <v>0</v>
      </c>
      <c r="DV31" s="64"/>
      <c r="DW31" s="64"/>
      <c r="DX31" s="64"/>
      <c r="DY31" s="79">
        <v>0</v>
      </c>
      <c r="DZ31" s="79">
        <v>0</v>
      </c>
      <c r="EA31" s="79">
        <v>0</v>
      </c>
      <c r="EB31" s="197">
        <v>0</v>
      </c>
      <c r="EC31" s="69">
        <v>0</v>
      </c>
      <c r="ED31" s="69">
        <v>0</v>
      </c>
      <c r="EE31" s="69">
        <v>0</v>
      </c>
      <c r="EF31" s="69">
        <v>0</v>
      </c>
      <c r="EG31" s="69" t="s">
        <v>212</v>
      </c>
      <c r="EH31" s="79">
        <v>13.8</v>
      </c>
      <c r="EI31" s="69">
        <v>1</v>
      </c>
      <c r="EJ31" s="64">
        <v>0</v>
      </c>
      <c r="EK31" s="64"/>
      <c r="EL31" s="64"/>
      <c r="EM31" s="64"/>
      <c r="EN31" s="79">
        <v>0</v>
      </c>
      <c r="EO31" s="79">
        <v>0</v>
      </c>
      <c r="EP31" s="79">
        <v>0</v>
      </c>
      <c r="EQ31" s="69">
        <v>0</v>
      </c>
      <c r="ER31" s="69">
        <v>0</v>
      </c>
      <c r="ES31" s="69">
        <v>0</v>
      </c>
      <c r="ET31" s="69">
        <v>0</v>
      </c>
      <c r="EU31" s="69">
        <v>0</v>
      </c>
      <c r="EV31" s="69" t="s">
        <v>212</v>
      </c>
      <c r="EW31" s="69" t="s">
        <v>212</v>
      </c>
      <c r="EX31" s="69"/>
      <c r="EY31" s="69">
        <v>926927</v>
      </c>
      <c r="EZ31" s="69">
        <v>935724</v>
      </c>
      <c r="FA31" s="69">
        <v>974526</v>
      </c>
      <c r="FB31" s="78">
        <v>4.14673557587493</v>
      </c>
      <c r="FC31" s="69">
        <v>1</v>
      </c>
      <c r="FD31" s="64">
        <v>0</v>
      </c>
      <c r="FE31" s="69"/>
      <c r="FF31" s="64"/>
      <c r="FG31" s="64"/>
      <c r="FH31" s="79">
        <v>0</v>
      </c>
      <c r="FI31" s="79">
        <v>0</v>
      </c>
      <c r="FJ31" s="79">
        <v>0</v>
      </c>
      <c r="FK31" s="197">
        <v>0</v>
      </c>
      <c r="FL31" s="69">
        <v>0</v>
      </c>
      <c r="FM31" s="69">
        <v>0</v>
      </c>
      <c r="FN31" s="69">
        <v>0</v>
      </c>
      <c r="FO31" s="69">
        <v>0</v>
      </c>
      <c r="FP31" s="57" t="s">
        <v>212</v>
      </c>
      <c r="FQ31" s="57" t="s">
        <v>212</v>
      </c>
      <c r="FR31" s="214" t="s">
        <v>212</v>
      </c>
    </row>
    <row r="32" ht="19.5" customHeight="1" spans="1:174">
      <c r="A32" s="68" t="s">
        <v>310</v>
      </c>
      <c r="B32" s="68" t="s">
        <v>235</v>
      </c>
      <c r="C32" s="190">
        <v>318532.1707576</v>
      </c>
      <c r="D32" s="190">
        <v>171005.99257</v>
      </c>
      <c r="E32" s="190">
        <v>141541.2192356</v>
      </c>
      <c r="F32" s="190">
        <v>5984.958952</v>
      </c>
      <c r="G32" s="190">
        <v>265860.6255511</v>
      </c>
      <c r="H32" s="190">
        <v>94235.3311175</v>
      </c>
      <c r="I32" s="190">
        <v>163908.9990924</v>
      </c>
      <c r="J32" s="190">
        <v>7716.2953412</v>
      </c>
      <c r="K32" s="190">
        <v>303025.6920414</v>
      </c>
      <c r="L32" s="190">
        <v>111181.088389</v>
      </c>
      <c r="M32" s="190">
        <v>180990.621566</v>
      </c>
      <c r="N32" s="190">
        <v>10853.9820864</v>
      </c>
      <c r="O32" s="69">
        <v>318532.1707576</v>
      </c>
      <c r="P32" s="69">
        <v>265860.6255511</v>
      </c>
      <c r="Q32" s="69">
        <v>303025.6920414</v>
      </c>
      <c r="R32" s="78">
        <v>13.9791540824298</v>
      </c>
      <c r="S32" s="79">
        <v>38.8074560400541</v>
      </c>
      <c r="T32" s="79" t="s">
        <v>212</v>
      </c>
      <c r="U32" s="69">
        <v>1</v>
      </c>
      <c r="V32" s="69">
        <v>1</v>
      </c>
      <c r="W32" s="64"/>
      <c r="X32" s="64"/>
      <c r="Y32" s="64"/>
      <c r="Z32" s="79">
        <v>0</v>
      </c>
      <c r="AA32" s="79">
        <v>0</v>
      </c>
      <c r="AB32" s="79">
        <v>0</v>
      </c>
      <c r="AC32" s="197">
        <v>0</v>
      </c>
      <c r="AD32" s="69">
        <v>0</v>
      </c>
      <c r="AE32" s="69">
        <v>0</v>
      </c>
      <c r="AF32" s="69">
        <v>0</v>
      </c>
      <c r="AG32" s="79">
        <v>13.5</v>
      </c>
      <c r="AH32" s="69">
        <v>1</v>
      </c>
      <c r="AI32" s="64">
        <v>1</v>
      </c>
      <c r="AJ32" s="64"/>
      <c r="AK32" s="64"/>
      <c r="AL32" s="64"/>
      <c r="AM32" s="79">
        <v>0</v>
      </c>
      <c r="AN32" s="79">
        <v>0</v>
      </c>
      <c r="AO32" s="79">
        <v>0</v>
      </c>
      <c r="AP32" s="197">
        <v>0</v>
      </c>
      <c r="AQ32" s="69">
        <v>0</v>
      </c>
      <c r="AR32" s="69">
        <v>0</v>
      </c>
      <c r="AS32" s="69">
        <v>0</v>
      </c>
      <c r="AT32" s="69">
        <v>0</v>
      </c>
      <c r="AU32" s="69" t="s">
        <v>212</v>
      </c>
      <c r="AV32" s="79">
        <v>13.5</v>
      </c>
      <c r="AW32" s="69">
        <v>1</v>
      </c>
      <c r="AX32" s="64">
        <v>1</v>
      </c>
      <c r="AY32" s="64"/>
      <c r="AZ32" s="64"/>
      <c r="BA32" s="64"/>
      <c r="BB32" s="79">
        <v>0</v>
      </c>
      <c r="BC32" s="79">
        <v>0</v>
      </c>
      <c r="BD32" s="79">
        <v>0</v>
      </c>
      <c r="BE32" s="197">
        <v>0</v>
      </c>
      <c r="BF32" s="69">
        <v>0</v>
      </c>
      <c r="BG32" s="69">
        <v>0</v>
      </c>
      <c r="BH32" s="69">
        <v>0</v>
      </c>
      <c r="BI32" s="69">
        <v>0</v>
      </c>
      <c r="BJ32" s="69" t="s">
        <v>212</v>
      </c>
      <c r="BK32" s="79">
        <v>13.6</v>
      </c>
      <c r="BL32" s="69">
        <v>1</v>
      </c>
      <c r="BM32" s="64">
        <v>1</v>
      </c>
      <c r="BN32" s="64"/>
      <c r="BO32" s="64"/>
      <c r="BP32" s="64"/>
      <c r="BQ32" s="79">
        <v>0</v>
      </c>
      <c r="BR32" s="79">
        <v>0</v>
      </c>
      <c r="BS32" s="79">
        <v>0</v>
      </c>
      <c r="BT32" s="197">
        <v>0</v>
      </c>
      <c r="BU32" s="69">
        <v>0</v>
      </c>
      <c r="BV32" s="69">
        <v>0</v>
      </c>
      <c r="BW32" s="69">
        <v>0</v>
      </c>
      <c r="BX32" s="69">
        <v>0</v>
      </c>
      <c r="BY32" s="69" t="s">
        <v>212</v>
      </c>
      <c r="BZ32" s="79">
        <v>13.6</v>
      </c>
      <c r="CA32" s="69">
        <v>1</v>
      </c>
      <c r="CB32" s="64">
        <v>1</v>
      </c>
      <c r="CC32" s="64"/>
      <c r="CD32" s="64"/>
      <c r="CE32" s="64"/>
      <c r="CF32" s="79">
        <v>0</v>
      </c>
      <c r="CG32" s="79">
        <v>0</v>
      </c>
      <c r="CH32" s="79">
        <v>0</v>
      </c>
      <c r="CI32" s="197">
        <v>0</v>
      </c>
      <c r="CJ32" s="69">
        <v>0</v>
      </c>
      <c r="CK32" s="69">
        <v>0</v>
      </c>
      <c r="CL32" s="69">
        <v>0</v>
      </c>
      <c r="CM32" s="69">
        <v>0</v>
      </c>
      <c r="CN32" s="69" t="s">
        <v>212</v>
      </c>
      <c r="CO32" s="79">
        <v>13.6</v>
      </c>
      <c r="CP32" s="69">
        <v>1</v>
      </c>
      <c r="CQ32" s="64">
        <v>1</v>
      </c>
      <c r="CR32" s="64"/>
      <c r="CS32" s="64"/>
      <c r="CT32" s="64"/>
      <c r="CU32" s="79">
        <v>0</v>
      </c>
      <c r="CV32" s="79">
        <v>0</v>
      </c>
      <c r="CW32" s="79">
        <v>0</v>
      </c>
      <c r="CX32" s="197">
        <v>0</v>
      </c>
      <c r="CY32" s="69">
        <v>0</v>
      </c>
      <c r="CZ32" s="69">
        <v>0</v>
      </c>
      <c r="DA32" s="69">
        <v>0</v>
      </c>
      <c r="DB32" s="69">
        <v>0</v>
      </c>
      <c r="DC32" s="69" t="s">
        <v>212</v>
      </c>
      <c r="DD32" s="78">
        <v>13.7</v>
      </c>
      <c r="DE32" s="69">
        <v>1</v>
      </c>
      <c r="DF32" s="64">
        <v>1</v>
      </c>
      <c r="DG32" s="64"/>
      <c r="DH32" s="64"/>
      <c r="DI32" s="64"/>
      <c r="DJ32" s="79">
        <v>0</v>
      </c>
      <c r="DK32" s="79">
        <v>0</v>
      </c>
      <c r="DL32" s="79">
        <v>0</v>
      </c>
      <c r="DM32" s="197">
        <v>0</v>
      </c>
      <c r="DN32" s="69">
        <v>0</v>
      </c>
      <c r="DO32" s="69">
        <v>0</v>
      </c>
      <c r="DP32" s="69">
        <v>0</v>
      </c>
      <c r="DQ32" s="69">
        <v>0</v>
      </c>
      <c r="DR32" s="69" t="s">
        <v>212</v>
      </c>
      <c r="DS32" s="78">
        <v>13.8</v>
      </c>
      <c r="DT32" s="69">
        <v>1</v>
      </c>
      <c r="DU32" s="64">
        <v>1</v>
      </c>
      <c r="DV32" s="64"/>
      <c r="DW32" s="64"/>
      <c r="DX32" s="64"/>
      <c r="DY32" s="79">
        <v>0</v>
      </c>
      <c r="DZ32" s="79">
        <v>0</v>
      </c>
      <c r="EA32" s="79">
        <v>0</v>
      </c>
      <c r="EB32" s="197">
        <v>0</v>
      </c>
      <c r="EC32" s="69">
        <v>0</v>
      </c>
      <c r="ED32" s="69">
        <v>0</v>
      </c>
      <c r="EE32" s="69">
        <v>0</v>
      </c>
      <c r="EF32" s="69">
        <v>0</v>
      </c>
      <c r="EG32" s="69" t="s">
        <v>212</v>
      </c>
      <c r="EH32" s="79">
        <v>13.8</v>
      </c>
      <c r="EI32" s="69">
        <v>1</v>
      </c>
      <c r="EJ32" s="64">
        <v>1</v>
      </c>
      <c r="EK32" s="64"/>
      <c r="EL32" s="64"/>
      <c r="EM32" s="64"/>
      <c r="EN32" s="79">
        <v>0</v>
      </c>
      <c r="EO32" s="79">
        <v>0</v>
      </c>
      <c r="EP32" s="79">
        <v>0</v>
      </c>
      <c r="EQ32" s="69">
        <v>0</v>
      </c>
      <c r="ER32" s="69">
        <v>0</v>
      </c>
      <c r="ES32" s="69">
        <v>0</v>
      </c>
      <c r="ET32" s="69">
        <v>0</v>
      </c>
      <c r="EU32" s="69">
        <v>0</v>
      </c>
      <c r="EV32" s="69" t="s">
        <v>212</v>
      </c>
      <c r="EW32" s="69" t="s">
        <v>212</v>
      </c>
      <c r="EX32" s="69"/>
      <c r="EY32" s="69">
        <v>647195</v>
      </c>
      <c r="EZ32" s="69">
        <v>688329</v>
      </c>
      <c r="FA32" s="69">
        <v>780844</v>
      </c>
      <c r="FB32" s="78">
        <v>13.440520448797</v>
      </c>
      <c r="FC32" s="69">
        <v>1</v>
      </c>
      <c r="FD32" s="64">
        <v>0</v>
      </c>
      <c r="FE32" s="69"/>
      <c r="FF32" s="64"/>
      <c r="FG32" s="64"/>
      <c r="FH32" s="79">
        <v>0</v>
      </c>
      <c r="FI32" s="79">
        <v>0</v>
      </c>
      <c r="FJ32" s="79">
        <v>0</v>
      </c>
      <c r="FK32" s="197">
        <v>0</v>
      </c>
      <c r="FL32" s="69">
        <v>0</v>
      </c>
      <c r="FM32" s="69">
        <v>0</v>
      </c>
      <c r="FN32" s="69">
        <v>0</v>
      </c>
      <c r="FO32" s="69">
        <v>0</v>
      </c>
      <c r="FP32" s="57" t="s">
        <v>212</v>
      </c>
      <c r="FQ32" s="57" t="s">
        <v>212</v>
      </c>
      <c r="FR32" s="214" t="s">
        <v>212</v>
      </c>
    </row>
    <row r="33" ht="19.5" customHeight="1" spans="1:174">
      <c r="A33" s="68" t="s">
        <v>311</v>
      </c>
      <c r="B33" s="68" t="s">
        <v>239</v>
      </c>
      <c r="C33" s="190">
        <v>244008.0851344</v>
      </c>
      <c r="D33" s="190">
        <v>174770.817846</v>
      </c>
      <c r="E33" s="190">
        <v>59446.6330008</v>
      </c>
      <c r="F33" s="190">
        <v>9790.6342876</v>
      </c>
      <c r="G33" s="190">
        <v>271262.7034194</v>
      </c>
      <c r="H33" s="190">
        <v>192064.168661</v>
      </c>
      <c r="I33" s="190">
        <v>67592.3056008</v>
      </c>
      <c r="J33" s="190">
        <v>11606.2291576</v>
      </c>
      <c r="K33" s="190">
        <v>319876.1073788</v>
      </c>
      <c r="L33" s="190">
        <v>219478.257762</v>
      </c>
      <c r="M33" s="190">
        <v>85096.6618964</v>
      </c>
      <c r="N33" s="190">
        <v>15301.1877204</v>
      </c>
      <c r="O33" s="69">
        <v>244008.0851344</v>
      </c>
      <c r="P33" s="69">
        <v>271262.7034194</v>
      </c>
      <c r="Q33" s="69">
        <v>319876.1073788</v>
      </c>
      <c r="R33" s="78">
        <v>17.9211529438454</v>
      </c>
      <c r="S33" s="79">
        <v>24.1543355610847</v>
      </c>
      <c r="T33" s="79" t="s">
        <v>212</v>
      </c>
      <c r="U33" s="69">
        <v>1</v>
      </c>
      <c r="V33" s="69">
        <v>0</v>
      </c>
      <c r="W33" s="64"/>
      <c r="X33" s="64"/>
      <c r="Y33" s="64"/>
      <c r="Z33" s="79">
        <v>0</v>
      </c>
      <c r="AA33" s="79">
        <v>0</v>
      </c>
      <c r="AB33" s="79">
        <v>0</v>
      </c>
      <c r="AC33" s="197">
        <v>0</v>
      </c>
      <c r="AD33" s="69">
        <v>0</v>
      </c>
      <c r="AE33" s="69">
        <v>0</v>
      </c>
      <c r="AF33" s="69">
        <v>0</v>
      </c>
      <c r="AG33" s="79">
        <v>12.4</v>
      </c>
      <c r="AH33" s="69">
        <v>1</v>
      </c>
      <c r="AI33" s="64">
        <v>0</v>
      </c>
      <c r="AJ33" s="64"/>
      <c r="AK33" s="64"/>
      <c r="AL33" s="64"/>
      <c r="AM33" s="79">
        <v>0</v>
      </c>
      <c r="AN33" s="79">
        <v>0</v>
      </c>
      <c r="AO33" s="79">
        <v>0</v>
      </c>
      <c r="AP33" s="197">
        <v>0</v>
      </c>
      <c r="AQ33" s="69">
        <v>0</v>
      </c>
      <c r="AR33" s="69">
        <v>0</v>
      </c>
      <c r="AS33" s="69">
        <v>0</v>
      </c>
      <c r="AT33" s="69">
        <v>0</v>
      </c>
      <c r="AU33" s="69" t="s">
        <v>212</v>
      </c>
      <c r="AV33" s="79">
        <v>12.7</v>
      </c>
      <c r="AW33" s="69">
        <v>1</v>
      </c>
      <c r="AX33" s="64">
        <v>0</v>
      </c>
      <c r="AY33" s="64"/>
      <c r="AZ33" s="64"/>
      <c r="BA33" s="64"/>
      <c r="BB33" s="79">
        <v>0</v>
      </c>
      <c r="BC33" s="79">
        <v>0</v>
      </c>
      <c r="BD33" s="79">
        <v>0</v>
      </c>
      <c r="BE33" s="197">
        <v>0</v>
      </c>
      <c r="BF33" s="69">
        <v>0</v>
      </c>
      <c r="BG33" s="69">
        <v>0</v>
      </c>
      <c r="BH33" s="69">
        <v>0</v>
      </c>
      <c r="BI33" s="69">
        <v>0</v>
      </c>
      <c r="BJ33" s="69" t="s">
        <v>212</v>
      </c>
      <c r="BK33" s="79">
        <v>12.9</v>
      </c>
      <c r="BL33" s="69">
        <v>1</v>
      </c>
      <c r="BM33" s="64">
        <v>0</v>
      </c>
      <c r="BN33" s="64"/>
      <c r="BO33" s="64"/>
      <c r="BP33" s="64"/>
      <c r="BQ33" s="79">
        <v>0</v>
      </c>
      <c r="BR33" s="79">
        <v>0</v>
      </c>
      <c r="BS33" s="79">
        <v>0</v>
      </c>
      <c r="BT33" s="197">
        <v>0</v>
      </c>
      <c r="BU33" s="69">
        <v>0</v>
      </c>
      <c r="BV33" s="69">
        <v>0</v>
      </c>
      <c r="BW33" s="69">
        <v>0</v>
      </c>
      <c r="BX33" s="69">
        <v>0</v>
      </c>
      <c r="BY33" s="69" t="s">
        <v>212</v>
      </c>
      <c r="BZ33" s="79">
        <v>13.2</v>
      </c>
      <c r="CA33" s="69">
        <v>1</v>
      </c>
      <c r="CB33" s="64">
        <v>0</v>
      </c>
      <c r="CC33" s="64"/>
      <c r="CD33" s="64"/>
      <c r="CE33" s="64"/>
      <c r="CF33" s="79">
        <v>0</v>
      </c>
      <c r="CG33" s="79">
        <v>0</v>
      </c>
      <c r="CH33" s="79">
        <v>0</v>
      </c>
      <c r="CI33" s="197">
        <v>0</v>
      </c>
      <c r="CJ33" s="69">
        <v>0</v>
      </c>
      <c r="CK33" s="69">
        <v>0</v>
      </c>
      <c r="CL33" s="69">
        <v>0</v>
      </c>
      <c r="CM33" s="69">
        <v>0</v>
      </c>
      <c r="CN33" s="69" t="s">
        <v>212</v>
      </c>
      <c r="CO33" s="79">
        <v>13.6</v>
      </c>
      <c r="CP33" s="69">
        <v>1</v>
      </c>
      <c r="CQ33" s="64">
        <v>0</v>
      </c>
      <c r="CR33" s="64"/>
      <c r="CS33" s="64"/>
      <c r="CT33" s="64"/>
      <c r="CU33" s="79">
        <v>0</v>
      </c>
      <c r="CV33" s="79">
        <v>0</v>
      </c>
      <c r="CW33" s="79">
        <v>0</v>
      </c>
      <c r="CX33" s="197">
        <v>0</v>
      </c>
      <c r="CY33" s="69">
        <v>0</v>
      </c>
      <c r="CZ33" s="69">
        <v>0</v>
      </c>
      <c r="DA33" s="69">
        <v>0</v>
      </c>
      <c r="DB33" s="69">
        <v>0</v>
      </c>
      <c r="DC33" s="69" t="s">
        <v>212</v>
      </c>
      <c r="DD33" s="78">
        <v>14.2</v>
      </c>
      <c r="DE33" s="69">
        <v>1</v>
      </c>
      <c r="DF33" s="64">
        <v>0</v>
      </c>
      <c r="DG33" s="64"/>
      <c r="DH33" s="64"/>
      <c r="DI33" s="64"/>
      <c r="DJ33" s="79">
        <v>0</v>
      </c>
      <c r="DK33" s="79">
        <v>0</v>
      </c>
      <c r="DL33" s="79">
        <v>0</v>
      </c>
      <c r="DM33" s="197">
        <v>0</v>
      </c>
      <c r="DN33" s="69">
        <v>0</v>
      </c>
      <c r="DO33" s="69">
        <v>0</v>
      </c>
      <c r="DP33" s="69">
        <v>0</v>
      </c>
      <c r="DQ33" s="69">
        <v>0</v>
      </c>
      <c r="DR33" s="69" t="s">
        <v>212</v>
      </c>
      <c r="DS33" s="78">
        <v>14.9</v>
      </c>
      <c r="DT33" s="69">
        <v>1</v>
      </c>
      <c r="DU33" s="64">
        <v>0</v>
      </c>
      <c r="DV33" s="64"/>
      <c r="DW33" s="64"/>
      <c r="DX33" s="64"/>
      <c r="DY33" s="79">
        <v>0</v>
      </c>
      <c r="DZ33" s="79">
        <v>0</v>
      </c>
      <c r="EA33" s="79">
        <v>0</v>
      </c>
      <c r="EB33" s="197">
        <v>0</v>
      </c>
      <c r="EC33" s="69">
        <v>0</v>
      </c>
      <c r="ED33" s="69">
        <v>0</v>
      </c>
      <c r="EE33" s="69">
        <v>0</v>
      </c>
      <c r="EF33" s="69">
        <v>0</v>
      </c>
      <c r="EG33" s="69" t="s">
        <v>212</v>
      </c>
      <c r="EH33" s="79">
        <v>14.9</v>
      </c>
      <c r="EI33" s="69">
        <v>1</v>
      </c>
      <c r="EJ33" s="64">
        <v>0</v>
      </c>
      <c r="EK33" s="64"/>
      <c r="EL33" s="64"/>
      <c r="EM33" s="64"/>
      <c r="EN33" s="79">
        <v>0</v>
      </c>
      <c r="EO33" s="79">
        <v>0</v>
      </c>
      <c r="EP33" s="79">
        <v>0</v>
      </c>
      <c r="EQ33" s="69">
        <v>0</v>
      </c>
      <c r="ER33" s="69">
        <v>0</v>
      </c>
      <c r="ES33" s="69">
        <v>0</v>
      </c>
      <c r="ET33" s="69">
        <v>0</v>
      </c>
      <c r="EU33" s="69">
        <v>0</v>
      </c>
      <c r="EV33" s="69" t="s">
        <v>212</v>
      </c>
      <c r="EW33" s="69" t="s">
        <v>212</v>
      </c>
      <c r="EX33" s="69"/>
      <c r="EY33" s="69">
        <v>1145277</v>
      </c>
      <c r="EZ33" s="69">
        <v>1181019</v>
      </c>
      <c r="FA33" s="69">
        <v>1324301</v>
      </c>
      <c r="FB33" s="78">
        <v>12.1320656145244</v>
      </c>
      <c r="FC33" s="69">
        <v>1</v>
      </c>
      <c r="FD33" s="64">
        <v>0</v>
      </c>
      <c r="FE33" s="69"/>
      <c r="FF33" s="64"/>
      <c r="FG33" s="64"/>
      <c r="FH33" s="79">
        <v>0</v>
      </c>
      <c r="FI33" s="79">
        <v>0</v>
      </c>
      <c r="FJ33" s="79">
        <v>0</v>
      </c>
      <c r="FK33" s="197">
        <v>0</v>
      </c>
      <c r="FL33" s="69">
        <v>0</v>
      </c>
      <c r="FM33" s="69">
        <v>0</v>
      </c>
      <c r="FN33" s="69">
        <v>0</v>
      </c>
      <c r="FO33" s="69">
        <v>0</v>
      </c>
      <c r="FP33" s="57" t="s">
        <v>212</v>
      </c>
      <c r="FQ33" s="57" t="s">
        <v>212</v>
      </c>
      <c r="FR33" s="214" t="s">
        <v>212</v>
      </c>
    </row>
    <row r="34" ht="19.5" customHeight="1" spans="1:174">
      <c r="A34" s="68" t="s">
        <v>312</v>
      </c>
      <c r="B34" s="68" t="s">
        <v>248</v>
      </c>
      <c r="C34" s="190">
        <v>263884.047538</v>
      </c>
      <c r="D34" s="190">
        <v>151079.047988</v>
      </c>
      <c r="E34" s="190">
        <v>98469.2571936</v>
      </c>
      <c r="F34" s="190">
        <v>14335.7423564</v>
      </c>
      <c r="G34" s="190">
        <v>227105.5572646</v>
      </c>
      <c r="H34" s="190">
        <v>148789.613089</v>
      </c>
      <c r="I34" s="190">
        <v>69310.1143944</v>
      </c>
      <c r="J34" s="190">
        <v>9005.8297812</v>
      </c>
      <c r="K34" s="190">
        <v>318902.48826985</v>
      </c>
      <c r="L34" s="190">
        <v>194515.87345425</v>
      </c>
      <c r="M34" s="190">
        <v>109116.4613928</v>
      </c>
      <c r="N34" s="190">
        <v>15270.1534228</v>
      </c>
      <c r="O34" s="69">
        <v>263884.047538</v>
      </c>
      <c r="P34" s="69">
        <v>227105.5572646</v>
      </c>
      <c r="Q34" s="69">
        <v>318902.48826985</v>
      </c>
      <c r="R34" s="78">
        <v>40.420380773993</v>
      </c>
      <c r="S34" s="79">
        <v>43.4440093330804</v>
      </c>
      <c r="T34" s="79" t="s">
        <v>212</v>
      </c>
      <c r="U34" s="69">
        <v>0</v>
      </c>
      <c r="V34" s="69">
        <v>0</v>
      </c>
      <c r="W34" s="64"/>
      <c r="X34" s="64"/>
      <c r="Y34" s="64"/>
      <c r="Z34" s="79">
        <v>2.90162547269333</v>
      </c>
      <c r="AA34" s="79">
        <v>0</v>
      </c>
      <c r="AB34" s="79">
        <v>0</v>
      </c>
      <c r="AC34" s="197">
        <v>263.59010797967</v>
      </c>
      <c r="AD34" s="69">
        <v>263.59010797967</v>
      </c>
      <c r="AE34" s="69">
        <v>0</v>
      </c>
      <c r="AF34" s="69">
        <v>0</v>
      </c>
      <c r="AG34" s="79">
        <v>22.8</v>
      </c>
      <c r="AH34" s="69">
        <v>0</v>
      </c>
      <c r="AI34" s="64">
        <v>0</v>
      </c>
      <c r="AJ34" s="64"/>
      <c r="AK34" s="64"/>
      <c r="AL34" s="64"/>
      <c r="AM34" s="79">
        <v>5</v>
      </c>
      <c r="AN34" s="79">
        <v>2</v>
      </c>
      <c r="AO34" s="79">
        <v>0</v>
      </c>
      <c r="AP34" s="197">
        <v>726.73778324672</v>
      </c>
      <c r="AQ34" s="69">
        <v>454.2111145292</v>
      </c>
      <c r="AR34" s="69">
        <v>272.52666871752</v>
      </c>
      <c r="AS34" s="69">
        <v>0</v>
      </c>
      <c r="AT34" s="69">
        <v>463.14767526705</v>
      </c>
      <c r="AU34" s="69" t="s">
        <v>212</v>
      </c>
      <c r="AV34" s="79">
        <v>23.8</v>
      </c>
      <c r="AW34" s="69">
        <v>0</v>
      </c>
      <c r="AX34" s="64">
        <v>0</v>
      </c>
      <c r="AY34" s="64"/>
      <c r="AZ34" s="64"/>
      <c r="BA34" s="64"/>
      <c r="BB34" s="79">
        <v>5</v>
      </c>
      <c r="BC34" s="79">
        <v>2</v>
      </c>
      <c r="BD34" s="79">
        <v>0</v>
      </c>
      <c r="BE34" s="197">
        <v>726.73778324672</v>
      </c>
      <c r="BF34" s="69">
        <v>454.2111145292</v>
      </c>
      <c r="BG34" s="69">
        <v>272.52666871752</v>
      </c>
      <c r="BH34" s="69">
        <v>0</v>
      </c>
      <c r="BI34" s="69">
        <v>463.14767526705</v>
      </c>
      <c r="BJ34" s="69" t="s">
        <v>212</v>
      </c>
      <c r="BK34" s="79">
        <v>25</v>
      </c>
      <c r="BL34" s="69">
        <v>0</v>
      </c>
      <c r="BM34" s="64">
        <v>0</v>
      </c>
      <c r="BN34" s="64"/>
      <c r="BO34" s="64"/>
      <c r="BP34" s="64"/>
      <c r="BQ34" s="79">
        <v>5</v>
      </c>
      <c r="BR34" s="79">
        <v>1.9</v>
      </c>
      <c r="BS34" s="79">
        <v>0</v>
      </c>
      <c r="BT34" s="197">
        <v>713.111449810844</v>
      </c>
      <c r="BU34" s="69">
        <v>454.2111145292</v>
      </c>
      <c r="BV34" s="69">
        <v>258.900335281644</v>
      </c>
      <c r="BW34" s="69">
        <v>0</v>
      </c>
      <c r="BX34" s="69">
        <v>449.521341831173</v>
      </c>
      <c r="BY34" s="69" t="s">
        <v>212</v>
      </c>
      <c r="BZ34" s="79">
        <v>26.4</v>
      </c>
      <c r="CA34" s="69">
        <v>0</v>
      </c>
      <c r="CB34" s="64">
        <v>0</v>
      </c>
      <c r="CC34" s="64"/>
      <c r="CD34" s="64"/>
      <c r="CE34" s="64"/>
      <c r="CF34" s="79">
        <v>5</v>
      </c>
      <c r="CG34" s="79">
        <v>1.8</v>
      </c>
      <c r="CH34" s="79">
        <v>0</v>
      </c>
      <c r="CI34" s="197">
        <v>699.485116374968</v>
      </c>
      <c r="CJ34" s="69">
        <v>454.2111145292</v>
      </c>
      <c r="CK34" s="69">
        <v>245.274001845768</v>
      </c>
      <c r="CL34" s="69">
        <v>0</v>
      </c>
      <c r="CM34" s="69">
        <v>435.895008395297</v>
      </c>
      <c r="CN34" s="69" t="s">
        <v>212</v>
      </c>
      <c r="CO34" s="79">
        <v>28.1</v>
      </c>
      <c r="CP34" s="69">
        <v>0</v>
      </c>
      <c r="CQ34" s="64">
        <v>0</v>
      </c>
      <c r="CR34" s="64"/>
      <c r="CS34" s="64"/>
      <c r="CT34" s="64"/>
      <c r="CU34" s="79">
        <v>5</v>
      </c>
      <c r="CV34" s="79">
        <v>1.7</v>
      </c>
      <c r="CW34" s="79">
        <v>0</v>
      </c>
      <c r="CX34" s="197">
        <v>685.858782939092</v>
      </c>
      <c r="CY34" s="69">
        <v>454.2111145292</v>
      </c>
      <c r="CZ34" s="69">
        <v>231.647668409892</v>
      </c>
      <c r="DA34" s="69">
        <v>0</v>
      </c>
      <c r="DB34" s="69">
        <v>422.268674959422</v>
      </c>
      <c r="DC34" s="69" t="s">
        <v>212</v>
      </c>
      <c r="DD34" s="78">
        <v>30.1</v>
      </c>
      <c r="DE34" s="69">
        <v>0</v>
      </c>
      <c r="DF34" s="64">
        <v>0</v>
      </c>
      <c r="DG34" s="64"/>
      <c r="DH34" s="64"/>
      <c r="DI34" s="64"/>
      <c r="DJ34" s="79">
        <v>5</v>
      </c>
      <c r="DK34" s="79">
        <v>1.3</v>
      </c>
      <c r="DL34" s="79">
        <v>0</v>
      </c>
      <c r="DM34" s="197">
        <v>631.353449195588</v>
      </c>
      <c r="DN34" s="69">
        <v>454.2111145292</v>
      </c>
      <c r="DO34" s="69">
        <v>177.142334666388</v>
      </c>
      <c r="DP34" s="69">
        <v>0</v>
      </c>
      <c r="DQ34" s="69">
        <v>367.763341215918</v>
      </c>
      <c r="DR34" s="69" t="s">
        <v>212</v>
      </c>
      <c r="DS34" s="78">
        <v>32.7</v>
      </c>
      <c r="DT34" s="69">
        <v>0</v>
      </c>
      <c r="DU34" s="64">
        <v>0</v>
      </c>
      <c r="DV34" s="64"/>
      <c r="DW34" s="64"/>
      <c r="DX34" s="64"/>
      <c r="DY34" s="79">
        <v>5</v>
      </c>
      <c r="DZ34" s="79">
        <v>0.800000000000004</v>
      </c>
      <c r="EA34" s="79">
        <v>0</v>
      </c>
      <c r="EB34" s="197">
        <v>563.221782016209</v>
      </c>
      <c r="EC34" s="69">
        <v>454.2111145292</v>
      </c>
      <c r="ED34" s="69">
        <v>109.010667487009</v>
      </c>
      <c r="EE34" s="69">
        <v>0</v>
      </c>
      <c r="EF34" s="69">
        <v>299.631674036538</v>
      </c>
      <c r="EG34" s="69" t="s">
        <v>212</v>
      </c>
      <c r="EH34" s="79">
        <v>32.7</v>
      </c>
      <c r="EI34" s="69">
        <v>0</v>
      </c>
      <c r="EJ34" s="64">
        <v>0</v>
      </c>
      <c r="EK34" s="64"/>
      <c r="EL34" s="64"/>
      <c r="EM34" s="64"/>
      <c r="EN34" s="79">
        <v>5</v>
      </c>
      <c r="EO34" s="79">
        <v>0.800000000000004</v>
      </c>
      <c r="EP34" s="79">
        <v>0</v>
      </c>
      <c r="EQ34" s="69">
        <v>227.65638889302</v>
      </c>
      <c r="ER34" s="69">
        <v>183.5938620105</v>
      </c>
      <c r="ES34" s="69">
        <v>44.0625268825202</v>
      </c>
      <c r="ET34" s="69">
        <v>0</v>
      </c>
      <c r="EU34" s="69">
        <v>-35.9337190866502</v>
      </c>
      <c r="EV34" s="69">
        <v>227.65638889302</v>
      </c>
      <c r="EW34" s="69" t="s">
        <v>212</v>
      </c>
      <c r="EX34" s="69"/>
      <c r="EY34" s="69">
        <v>623109</v>
      </c>
      <c r="EZ34" s="69">
        <v>605905</v>
      </c>
      <c r="FA34" s="69">
        <v>734054</v>
      </c>
      <c r="FB34" s="78">
        <v>21.1500152664197</v>
      </c>
      <c r="FC34" s="69">
        <v>0</v>
      </c>
      <c r="FD34" s="64">
        <v>0</v>
      </c>
      <c r="FE34" s="69"/>
      <c r="FF34" s="64"/>
      <c r="FG34" s="64"/>
      <c r="FH34" s="79">
        <v>5</v>
      </c>
      <c r="FI34" s="79">
        <v>1.94383784198126</v>
      </c>
      <c r="FJ34" s="79">
        <v>0</v>
      </c>
      <c r="FK34" s="197">
        <v>1918.47864058739</v>
      </c>
      <c r="FL34" s="69">
        <v>1211.81</v>
      </c>
      <c r="FM34" s="69">
        <v>706.668640587394</v>
      </c>
      <c r="FN34" s="69">
        <v>0</v>
      </c>
      <c r="FO34" s="69">
        <v>1654.88853260772</v>
      </c>
      <c r="FP34" s="57" t="s">
        <v>242</v>
      </c>
      <c r="FQ34" s="57" t="s">
        <v>242</v>
      </c>
      <c r="FR34" s="214">
        <v>1</v>
      </c>
    </row>
    <row r="35" ht="19.5" customHeight="1" spans="1:174">
      <c r="A35" s="68" t="s">
        <v>313</v>
      </c>
      <c r="B35" s="68" t="s">
        <v>256</v>
      </c>
      <c r="C35" s="190">
        <v>244310.3934687</v>
      </c>
      <c r="D35" s="190">
        <v>152522.8315035</v>
      </c>
      <c r="E35" s="190">
        <v>85580.0738316</v>
      </c>
      <c r="F35" s="190">
        <v>6207.4881336</v>
      </c>
      <c r="G35" s="190">
        <v>219264.2891672</v>
      </c>
      <c r="H35" s="190">
        <v>156099.60648</v>
      </c>
      <c r="I35" s="190">
        <v>55668.547064</v>
      </c>
      <c r="J35" s="190">
        <v>7496.1356232</v>
      </c>
      <c r="K35" s="190">
        <v>359354.9052868</v>
      </c>
      <c r="L35" s="190">
        <v>221498.901216</v>
      </c>
      <c r="M35" s="190">
        <v>128680.100156</v>
      </c>
      <c r="N35" s="190">
        <v>9175.9039148</v>
      </c>
      <c r="O35" s="69">
        <v>244310.3934687</v>
      </c>
      <c r="P35" s="69">
        <v>219264.2891672</v>
      </c>
      <c r="Q35" s="69">
        <v>359354.9052868</v>
      </c>
      <c r="R35" s="78">
        <v>63.8912139553988</v>
      </c>
      <c r="S35" s="79">
        <v>51.3543156881542</v>
      </c>
      <c r="T35" s="79" t="s">
        <v>212</v>
      </c>
      <c r="U35" s="69">
        <v>0</v>
      </c>
      <c r="V35" s="69">
        <v>0</v>
      </c>
      <c r="W35" s="64"/>
      <c r="X35" s="64"/>
      <c r="Y35" s="64"/>
      <c r="Z35" s="79">
        <v>5</v>
      </c>
      <c r="AA35" s="79">
        <v>15</v>
      </c>
      <c r="AB35" s="79">
        <v>6.37245865409909</v>
      </c>
      <c r="AC35" s="197">
        <v>3809.15979787761</v>
      </c>
      <c r="AD35" s="69">
        <v>438.5285783344</v>
      </c>
      <c r="AE35" s="69">
        <v>1973.3786025048</v>
      </c>
      <c r="AF35" s="69">
        <v>1397.25261703841</v>
      </c>
      <c r="AG35" s="79">
        <v>35.9</v>
      </c>
      <c r="AH35" s="69">
        <v>0</v>
      </c>
      <c r="AI35" s="64">
        <v>0</v>
      </c>
      <c r="AJ35" s="64"/>
      <c r="AK35" s="64"/>
      <c r="AL35" s="64"/>
      <c r="AM35" s="79">
        <v>5</v>
      </c>
      <c r="AN35" s="79">
        <v>15</v>
      </c>
      <c r="AO35" s="79">
        <v>0.0999999999999979</v>
      </c>
      <c r="AP35" s="197">
        <v>2433.83360975592</v>
      </c>
      <c r="AQ35" s="69">
        <v>438.5285783344</v>
      </c>
      <c r="AR35" s="69">
        <v>1973.3786025048</v>
      </c>
      <c r="AS35" s="69">
        <v>21.9264289167195</v>
      </c>
      <c r="AT35" s="69">
        <v>-1375.32618812169</v>
      </c>
      <c r="AU35" s="69" t="s">
        <v>212</v>
      </c>
      <c r="AV35" s="79">
        <v>37.7</v>
      </c>
      <c r="AW35" s="69">
        <v>0</v>
      </c>
      <c r="AX35" s="64">
        <v>0</v>
      </c>
      <c r="AY35" s="64"/>
      <c r="AZ35" s="64"/>
      <c r="BA35" s="64"/>
      <c r="BB35" s="79">
        <v>5</v>
      </c>
      <c r="BC35" s="79">
        <v>15</v>
      </c>
      <c r="BD35" s="79">
        <v>0.900000000000002</v>
      </c>
      <c r="BE35" s="197">
        <v>2609.24504108968</v>
      </c>
      <c r="BF35" s="69">
        <v>438.5285783344</v>
      </c>
      <c r="BG35" s="69">
        <v>1973.3786025048</v>
      </c>
      <c r="BH35" s="69">
        <v>197.337860250481</v>
      </c>
      <c r="BI35" s="69">
        <v>-1199.91475678793</v>
      </c>
      <c r="BJ35" s="69" t="s">
        <v>212</v>
      </c>
      <c r="BK35" s="79">
        <v>39.7</v>
      </c>
      <c r="BL35" s="69">
        <v>0</v>
      </c>
      <c r="BM35" s="64">
        <v>0</v>
      </c>
      <c r="BN35" s="64"/>
      <c r="BO35" s="64"/>
      <c r="BP35" s="64"/>
      <c r="BQ35" s="79">
        <v>5</v>
      </c>
      <c r="BR35" s="79">
        <v>15</v>
      </c>
      <c r="BS35" s="79">
        <v>1.6</v>
      </c>
      <c r="BT35" s="197">
        <v>2762.73004350672</v>
      </c>
      <c r="BU35" s="69">
        <v>438.5285783344</v>
      </c>
      <c r="BV35" s="69">
        <v>1973.3786025048</v>
      </c>
      <c r="BW35" s="69">
        <v>350.82286266752</v>
      </c>
      <c r="BX35" s="69">
        <v>-1046.42975437089</v>
      </c>
      <c r="BY35" s="69" t="s">
        <v>212</v>
      </c>
      <c r="BZ35" s="79">
        <v>42.1</v>
      </c>
      <c r="CA35" s="69">
        <v>0</v>
      </c>
      <c r="CB35" s="64">
        <v>0</v>
      </c>
      <c r="CC35" s="64"/>
      <c r="CD35" s="64"/>
      <c r="CE35" s="64"/>
      <c r="CF35" s="79">
        <v>5</v>
      </c>
      <c r="CG35" s="79">
        <v>15</v>
      </c>
      <c r="CH35" s="79">
        <v>2.5</v>
      </c>
      <c r="CI35" s="197">
        <v>2960.0679037572</v>
      </c>
      <c r="CJ35" s="69">
        <v>438.5285783344</v>
      </c>
      <c r="CK35" s="69">
        <v>1973.3786025048</v>
      </c>
      <c r="CL35" s="69">
        <v>548.160722918</v>
      </c>
      <c r="CM35" s="69">
        <v>-849.091894120409</v>
      </c>
      <c r="CN35" s="69" t="s">
        <v>212</v>
      </c>
      <c r="CO35" s="79">
        <v>44.9</v>
      </c>
      <c r="CP35" s="69">
        <v>0</v>
      </c>
      <c r="CQ35" s="64">
        <v>0</v>
      </c>
      <c r="CR35" s="64"/>
      <c r="CS35" s="64"/>
      <c r="CT35" s="64"/>
      <c r="CU35" s="79">
        <v>5</v>
      </c>
      <c r="CV35" s="79">
        <v>15</v>
      </c>
      <c r="CW35" s="79">
        <v>3.5</v>
      </c>
      <c r="CX35" s="197">
        <v>3179.3321929244</v>
      </c>
      <c r="CY35" s="69">
        <v>438.5285783344</v>
      </c>
      <c r="CZ35" s="69">
        <v>1973.3786025048</v>
      </c>
      <c r="DA35" s="69">
        <v>767.4250120852</v>
      </c>
      <c r="DB35" s="69">
        <v>-629.827604953209</v>
      </c>
      <c r="DC35" s="69" t="s">
        <v>212</v>
      </c>
      <c r="DD35" s="78">
        <v>48.2</v>
      </c>
      <c r="DE35" s="69">
        <v>0</v>
      </c>
      <c r="DF35" s="64">
        <v>0</v>
      </c>
      <c r="DG35" s="64"/>
      <c r="DH35" s="64"/>
      <c r="DI35" s="64"/>
      <c r="DJ35" s="79">
        <v>5</v>
      </c>
      <c r="DK35" s="79">
        <v>15</v>
      </c>
      <c r="DL35" s="79">
        <v>4.4</v>
      </c>
      <c r="DM35" s="197">
        <v>3376.67005317488</v>
      </c>
      <c r="DN35" s="69">
        <v>438.5285783344</v>
      </c>
      <c r="DO35" s="69">
        <v>1973.3786025048</v>
      </c>
      <c r="DP35" s="69">
        <v>964.762872335681</v>
      </c>
      <c r="DQ35" s="69">
        <v>-432.489744702729</v>
      </c>
      <c r="DR35" s="69" t="s">
        <v>212</v>
      </c>
      <c r="DS35" s="78">
        <v>52.3</v>
      </c>
      <c r="DT35" s="69">
        <v>0</v>
      </c>
      <c r="DU35" s="64">
        <v>0</v>
      </c>
      <c r="DV35" s="64"/>
      <c r="DW35" s="64"/>
      <c r="DX35" s="64"/>
      <c r="DY35" s="79">
        <v>5</v>
      </c>
      <c r="DZ35" s="79">
        <v>15</v>
      </c>
      <c r="EA35" s="79">
        <v>5.4</v>
      </c>
      <c r="EB35" s="197">
        <v>3595.93434234208</v>
      </c>
      <c r="EC35" s="69">
        <v>438.5285783344</v>
      </c>
      <c r="ED35" s="69">
        <v>1973.3786025048</v>
      </c>
      <c r="EE35" s="69">
        <v>1184.02716150288</v>
      </c>
      <c r="EF35" s="69">
        <v>-213.225455535529</v>
      </c>
      <c r="EG35" s="69" t="s">
        <v>212</v>
      </c>
      <c r="EH35" s="79">
        <v>52.3</v>
      </c>
      <c r="EI35" s="69">
        <v>0</v>
      </c>
      <c r="EJ35" s="64">
        <v>0</v>
      </c>
      <c r="EK35" s="64"/>
      <c r="EL35" s="64"/>
      <c r="EM35" s="64"/>
      <c r="EN35" s="79">
        <v>5</v>
      </c>
      <c r="EO35" s="79">
        <v>15</v>
      </c>
      <c r="EP35" s="79">
        <v>5.4</v>
      </c>
      <c r="EQ35" s="69">
        <v>2297.48610436144</v>
      </c>
      <c r="ER35" s="69">
        <v>280.1812322392</v>
      </c>
      <c r="ES35" s="69">
        <v>1260.8155450764</v>
      </c>
      <c r="ET35" s="69">
        <v>756.48932704584</v>
      </c>
      <c r="EU35" s="69">
        <v>-1511.67369351617</v>
      </c>
      <c r="EV35" s="69">
        <v>2297.48610436144</v>
      </c>
      <c r="EW35" s="69" t="s">
        <v>212</v>
      </c>
      <c r="EX35" s="69"/>
      <c r="EY35" s="69">
        <v>599377</v>
      </c>
      <c r="EZ35" s="69">
        <v>526227</v>
      </c>
      <c r="FA35" s="69">
        <v>699756</v>
      </c>
      <c r="FB35" s="78">
        <v>32.9760730635258</v>
      </c>
      <c r="FC35" s="69">
        <v>0</v>
      </c>
      <c r="FD35" s="64">
        <v>0</v>
      </c>
      <c r="FE35" s="69"/>
      <c r="FF35" s="64"/>
      <c r="FG35" s="64"/>
      <c r="FH35" s="79">
        <v>5</v>
      </c>
      <c r="FI35" s="79">
        <v>13.7698956390874</v>
      </c>
      <c r="FJ35" s="79">
        <v>0</v>
      </c>
      <c r="FK35" s="197">
        <v>5400.10852348203</v>
      </c>
      <c r="FL35" s="69">
        <v>1052.454</v>
      </c>
      <c r="FM35" s="69">
        <v>4347.65452348203</v>
      </c>
      <c r="FN35" s="69">
        <v>0</v>
      </c>
      <c r="FO35" s="69">
        <v>1590.94872560442</v>
      </c>
      <c r="FP35" s="57" t="s">
        <v>242</v>
      </c>
      <c r="FQ35" s="57" t="s">
        <v>242</v>
      </c>
      <c r="FR35" s="214">
        <v>1</v>
      </c>
    </row>
    <row r="36" ht="19.5" customHeight="1" spans="1:174">
      <c r="A36" s="68" t="s">
        <v>314</v>
      </c>
      <c r="B36" s="68" t="s">
        <v>263</v>
      </c>
      <c r="C36" s="190">
        <v>245632.9397986</v>
      </c>
      <c r="D36" s="190">
        <v>174867.311263</v>
      </c>
      <c r="E36" s="190">
        <v>64497.3380664</v>
      </c>
      <c r="F36" s="190">
        <v>6268.2904692</v>
      </c>
      <c r="G36" s="190">
        <v>340816.9374243</v>
      </c>
      <c r="H36" s="190">
        <v>242685.2498155</v>
      </c>
      <c r="I36" s="190">
        <v>90026.4846828</v>
      </c>
      <c r="J36" s="190">
        <v>8105.202926</v>
      </c>
      <c r="K36" s="190">
        <v>694395.8908975</v>
      </c>
      <c r="L36" s="190">
        <v>454386.1571975</v>
      </c>
      <c r="M36" s="190">
        <v>227958.0046972</v>
      </c>
      <c r="N36" s="190">
        <v>12051.7290028</v>
      </c>
      <c r="O36" s="69">
        <v>245632.9397986</v>
      </c>
      <c r="P36" s="69">
        <v>340816.9374243</v>
      </c>
      <c r="Q36" s="69">
        <v>694395.8908975</v>
      </c>
      <c r="R36" s="78">
        <v>103.744536919247</v>
      </c>
      <c r="S36" s="79">
        <v>65.7811693560152</v>
      </c>
      <c r="T36" s="79" t="s">
        <v>212</v>
      </c>
      <c r="U36" s="69">
        <v>0</v>
      </c>
      <c r="V36" s="69">
        <v>0</v>
      </c>
      <c r="W36" s="64"/>
      <c r="X36" s="64"/>
      <c r="Y36" s="64"/>
      <c r="Z36" s="79">
        <v>5</v>
      </c>
      <c r="AA36" s="79">
        <v>15</v>
      </c>
      <c r="AB36" s="79">
        <v>46.2257816179473</v>
      </c>
      <c r="AC36" s="197">
        <v>19503.5156327406</v>
      </c>
      <c r="AD36" s="69">
        <v>681.6338748486</v>
      </c>
      <c r="AE36" s="69">
        <v>3067.3524368187</v>
      </c>
      <c r="AF36" s="69">
        <v>15754.5293210733</v>
      </c>
      <c r="AG36" s="79">
        <v>44.7</v>
      </c>
      <c r="AH36" s="69">
        <v>0</v>
      </c>
      <c r="AI36" s="64">
        <v>0</v>
      </c>
      <c r="AJ36" s="64"/>
      <c r="AK36" s="64"/>
      <c r="AL36" s="64"/>
      <c r="AM36" s="79">
        <v>5</v>
      </c>
      <c r="AN36" s="79">
        <v>15</v>
      </c>
      <c r="AO36" s="79">
        <v>8.9</v>
      </c>
      <c r="AP36" s="197">
        <v>6782.25705474357</v>
      </c>
      <c r="AQ36" s="69">
        <v>681.6338748486</v>
      </c>
      <c r="AR36" s="69">
        <v>3067.3524368187</v>
      </c>
      <c r="AS36" s="69">
        <v>3033.27074307627</v>
      </c>
      <c r="AT36" s="69">
        <v>-12721.2585779971</v>
      </c>
      <c r="AU36" s="69" t="s">
        <v>212</v>
      </c>
      <c r="AV36" s="79">
        <v>48.6</v>
      </c>
      <c r="AW36" s="69">
        <v>0</v>
      </c>
      <c r="AX36" s="64">
        <v>0</v>
      </c>
      <c r="AY36" s="64"/>
      <c r="AZ36" s="64"/>
      <c r="BA36" s="64"/>
      <c r="BB36" s="79">
        <v>5</v>
      </c>
      <c r="BC36" s="79">
        <v>15</v>
      </c>
      <c r="BD36" s="79">
        <v>11.8</v>
      </c>
      <c r="BE36" s="197">
        <v>7770.62617327404</v>
      </c>
      <c r="BF36" s="69">
        <v>681.6338748486</v>
      </c>
      <c r="BG36" s="69">
        <v>3067.3524368187</v>
      </c>
      <c r="BH36" s="69">
        <v>4021.63986160674</v>
      </c>
      <c r="BI36" s="69">
        <v>-11732.8894594666</v>
      </c>
      <c r="BJ36" s="69" t="s">
        <v>212</v>
      </c>
      <c r="BK36" s="79">
        <v>53.1</v>
      </c>
      <c r="BL36" s="69">
        <v>0</v>
      </c>
      <c r="BM36" s="64">
        <v>0</v>
      </c>
      <c r="BN36" s="64"/>
      <c r="BO36" s="64"/>
      <c r="BP36" s="64"/>
      <c r="BQ36" s="79">
        <v>5</v>
      </c>
      <c r="BR36" s="79">
        <v>15</v>
      </c>
      <c r="BS36" s="79">
        <v>15</v>
      </c>
      <c r="BT36" s="197">
        <v>8861.2403730318</v>
      </c>
      <c r="BU36" s="69">
        <v>681.6338748486</v>
      </c>
      <c r="BV36" s="69">
        <v>3067.3524368187</v>
      </c>
      <c r="BW36" s="69">
        <v>5112.2540613645</v>
      </c>
      <c r="BX36" s="69">
        <v>-10642.2752597088</v>
      </c>
      <c r="BY36" s="69" t="s">
        <v>212</v>
      </c>
      <c r="BZ36" s="79">
        <v>58.3</v>
      </c>
      <c r="CA36" s="69">
        <v>0</v>
      </c>
      <c r="CB36" s="64">
        <v>0</v>
      </c>
      <c r="CC36" s="64"/>
      <c r="CD36" s="64"/>
      <c r="CE36" s="64"/>
      <c r="CF36" s="79">
        <v>5</v>
      </c>
      <c r="CG36" s="79">
        <v>15</v>
      </c>
      <c r="CH36" s="79">
        <v>18.7</v>
      </c>
      <c r="CI36" s="197">
        <v>10122.2630415017</v>
      </c>
      <c r="CJ36" s="69">
        <v>681.6338748486</v>
      </c>
      <c r="CK36" s="69">
        <v>3067.3524368187</v>
      </c>
      <c r="CL36" s="69">
        <v>6373.27672983441</v>
      </c>
      <c r="CM36" s="69">
        <v>-9381.25259123891</v>
      </c>
      <c r="CN36" s="69" t="s">
        <v>212</v>
      </c>
      <c r="CO36" s="79">
        <v>64.4</v>
      </c>
      <c r="CP36" s="69">
        <v>0</v>
      </c>
      <c r="CQ36" s="64">
        <v>0</v>
      </c>
      <c r="CR36" s="64"/>
      <c r="CS36" s="64"/>
      <c r="CT36" s="64"/>
      <c r="CU36" s="79">
        <v>5</v>
      </c>
      <c r="CV36" s="79">
        <v>15</v>
      </c>
      <c r="CW36" s="79">
        <v>23</v>
      </c>
      <c r="CX36" s="197">
        <v>11587.7758724262</v>
      </c>
      <c r="CY36" s="69">
        <v>681.6338748486</v>
      </c>
      <c r="CZ36" s="69">
        <v>3067.3524368187</v>
      </c>
      <c r="DA36" s="69">
        <v>7838.7895607589</v>
      </c>
      <c r="DB36" s="69">
        <v>-7915.73976031442</v>
      </c>
      <c r="DC36" s="69" t="s">
        <v>212</v>
      </c>
      <c r="DD36" s="78">
        <v>71.6</v>
      </c>
      <c r="DE36" s="69">
        <v>0</v>
      </c>
      <c r="DF36" s="64">
        <v>0</v>
      </c>
      <c r="DG36" s="64"/>
      <c r="DH36" s="64"/>
      <c r="DI36" s="64"/>
      <c r="DJ36" s="79">
        <v>5</v>
      </c>
      <c r="DK36" s="79">
        <v>15</v>
      </c>
      <c r="DL36" s="79">
        <v>27.8</v>
      </c>
      <c r="DM36" s="197">
        <v>13223.6971720628</v>
      </c>
      <c r="DN36" s="69">
        <v>681.6338748486</v>
      </c>
      <c r="DO36" s="69">
        <v>3067.3524368187</v>
      </c>
      <c r="DP36" s="69">
        <v>9474.71086039554</v>
      </c>
      <c r="DQ36" s="69">
        <v>-6279.81846067778</v>
      </c>
      <c r="DR36" s="69" t="s">
        <v>212</v>
      </c>
      <c r="DS36" s="78">
        <v>80.2</v>
      </c>
      <c r="DT36" s="69">
        <v>0</v>
      </c>
      <c r="DU36" s="64">
        <v>0</v>
      </c>
      <c r="DV36" s="64"/>
      <c r="DW36" s="64"/>
      <c r="DX36" s="64"/>
      <c r="DY36" s="79">
        <v>5</v>
      </c>
      <c r="DZ36" s="79">
        <v>15</v>
      </c>
      <c r="EA36" s="79">
        <v>33.3</v>
      </c>
      <c r="EB36" s="197">
        <v>15098.1903278965</v>
      </c>
      <c r="EC36" s="69">
        <v>681.6338748486</v>
      </c>
      <c r="ED36" s="69">
        <v>3067.3524368187</v>
      </c>
      <c r="EE36" s="69">
        <v>11349.2040162292</v>
      </c>
      <c r="EF36" s="69">
        <v>-4405.32530484413</v>
      </c>
      <c r="EG36" s="69" t="s">
        <v>212</v>
      </c>
      <c r="EH36" s="79">
        <v>80.2</v>
      </c>
      <c r="EI36" s="69">
        <v>0</v>
      </c>
      <c r="EJ36" s="64">
        <v>0</v>
      </c>
      <c r="EK36" s="64"/>
      <c r="EL36" s="64"/>
      <c r="EM36" s="64"/>
      <c r="EN36" s="79">
        <v>5</v>
      </c>
      <c r="EO36" s="79">
        <v>15</v>
      </c>
      <c r="EP36" s="79">
        <v>33.3</v>
      </c>
      <c r="EQ36" s="69">
        <v>15663.5476388628</v>
      </c>
      <c r="ER36" s="69">
        <v>707.1579069464</v>
      </c>
      <c r="ES36" s="69">
        <v>3182.2105812588</v>
      </c>
      <c r="ET36" s="69">
        <v>11774.1791506576</v>
      </c>
      <c r="EU36" s="69">
        <v>-3839.96799387786</v>
      </c>
      <c r="EV36" s="69">
        <v>15663.5476388628</v>
      </c>
      <c r="EW36" s="69" t="s">
        <v>212</v>
      </c>
      <c r="EX36" s="69"/>
      <c r="EY36" s="69">
        <v>751977</v>
      </c>
      <c r="EZ36" s="69">
        <v>764416</v>
      </c>
      <c r="FA36" s="69">
        <v>1055615</v>
      </c>
      <c r="FB36" s="78">
        <v>38.0943099045546</v>
      </c>
      <c r="FC36" s="69">
        <v>0</v>
      </c>
      <c r="FD36" s="64">
        <v>0</v>
      </c>
      <c r="FE36" s="69"/>
      <c r="FF36" s="64"/>
      <c r="FG36" s="64"/>
      <c r="FH36" s="79">
        <v>5</v>
      </c>
      <c r="FI36" s="79">
        <v>15</v>
      </c>
      <c r="FJ36" s="79">
        <v>3.8881324801162</v>
      </c>
      <c r="FK36" s="197">
        <v>11380.7266779205</v>
      </c>
      <c r="FL36" s="69">
        <v>1528.832</v>
      </c>
      <c r="FM36" s="69">
        <v>6879.744</v>
      </c>
      <c r="FN36" s="69">
        <v>2972.1506779205</v>
      </c>
      <c r="FO36" s="69">
        <v>-8122.78895482012</v>
      </c>
      <c r="FP36" s="57" t="s">
        <v>242</v>
      </c>
      <c r="FQ36" s="57" t="s">
        <v>242</v>
      </c>
      <c r="FR36" s="214">
        <v>1</v>
      </c>
    </row>
    <row r="37" ht="19.5" customHeight="1" spans="1:174">
      <c r="A37" s="68" t="s">
        <v>315</v>
      </c>
      <c r="B37" s="68" t="s">
        <v>268</v>
      </c>
      <c r="C37" s="190">
        <v>109816.8821799</v>
      </c>
      <c r="D37" s="190">
        <v>76022.8933155</v>
      </c>
      <c r="E37" s="190">
        <v>28776.6866864</v>
      </c>
      <c r="F37" s="190">
        <v>5017.302178</v>
      </c>
      <c r="G37" s="190">
        <v>112744.1912929</v>
      </c>
      <c r="H37" s="190">
        <v>83683.8976345</v>
      </c>
      <c r="I37" s="190">
        <v>24562.4330392</v>
      </c>
      <c r="J37" s="190">
        <v>4497.8606192</v>
      </c>
      <c r="K37" s="190">
        <v>111343.4537044</v>
      </c>
      <c r="L37" s="190">
        <v>73238.831806</v>
      </c>
      <c r="M37" s="190">
        <v>32982.2164348</v>
      </c>
      <c r="N37" s="190">
        <v>5122.4054636</v>
      </c>
      <c r="O37" s="69">
        <v>109816.8821799</v>
      </c>
      <c r="P37" s="69">
        <v>112744.1912929</v>
      </c>
      <c r="Q37" s="69">
        <v>111343.4537044</v>
      </c>
      <c r="R37" s="78">
        <v>-1.2424033313264</v>
      </c>
      <c r="S37" s="79">
        <v>27.4749795694552</v>
      </c>
      <c r="T37" s="79" t="s">
        <v>212</v>
      </c>
      <c r="U37" s="69">
        <v>1</v>
      </c>
      <c r="V37" s="69">
        <v>0</v>
      </c>
      <c r="W37" s="64"/>
      <c r="X37" s="64"/>
      <c r="Y37" s="64"/>
      <c r="Z37" s="79">
        <v>0</v>
      </c>
      <c r="AA37" s="79">
        <v>0</v>
      </c>
      <c r="AB37" s="79">
        <v>0</v>
      </c>
      <c r="AC37" s="197">
        <v>0</v>
      </c>
      <c r="AD37" s="69">
        <v>0</v>
      </c>
      <c r="AE37" s="69">
        <v>0</v>
      </c>
      <c r="AF37" s="69">
        <v>0</v>
      </c>
      <c r="AG37" s="79">
        <v>16.3</v>
      </c>
      <c r="AH37" s="69">
        <v>0</v>
      </c>
      <c r="AI37" s="64">
        <v>0</v>
      </c>
      <c r="AJ37" s="64"/>
      <c r="AK37" s="64"/>
      <c r="AL37" s="64"/>
      <c r="AM37" s="79">
        <v>0.5</v>
      </c>
      <c r="AN37" s="79">
        <v>0</v>
      </c>
      <c r="AO37" s="79">
        <v>0</v>
      </c>
      <c r="AP37" s="197">
        <v>22.54883825858</v>
      </c>
      <c r="AQ37" s="69">
        <v>22.54883825858</v>
      </c>
      <c r="AR37" s="69">
        <v>0</v>
      </c>
      <c r="AS37" s="69">
        <v>0</v>
      </c>
      <c r="AT37" s="69">
        <v>22.54883825858</v>
      </c>
      <c r="AU37" s="69" t="s">
        <v>212</v>
      </c>
      <c r="AV37" s="79">
        <v>15.4</v>
      </c>
      <c r="AW37" s="69">
        <v>1</v>
      </c>
      <c r="AX37" s="64">
        <v>0</v>
      </c>
      <c r="AY37" s="64"/>
      <c r="AZ37" s="64"/>
      <c r="BA37" s="64"/>
      <c r="BB37" s="79">
        <v>0</v>
      </c>
      <c r="BC37" s="79">
        <v>0</v>
      </c>
      <c r="BD37" s="79">
        <v>0</v>
      </c>
      <c r="BE37" s="197">
        <v>0</v>
      </c>
      <c r="BF37" s="69">
        <v>0</v>
      </c>
      <c r="BG37" s="69">
        <v>0</v>
      </c>
      <c r="BH37" s="69">
        <v>0</v>
      </c>
      <c r="BI37" s="69">
        <v>0</v>
      </c>
      <c r="BJ37" s="69" t="s">
        <v>212</v>
      </c>
      <c r="BK37" s="79">
        <v>14.3</v>
      </c>
      <c r="BL37" s="69">
        <v>1</v>
      </c>
      <c r="BM37" s="64">
        <v>0</v>
      </c>
      <c r="BN37" s="64"/>
      <c r="BO37" s="64"/>
      <c r="BP37" s="64"/>
      <c r="BQ37" s="79">
        <v>0</v>
      </c>
      <c r="BR37" s="79">
        <v>0</v>
      </c>
      <c r="BS37" s="79">
        <v>0</v>
      </c>
      <c r="BT37" s="197">
        <v>0</v>
      </c>
      <c r="BU37" s="69">
        <v>0</v>
      </c>
      <c r="BV37" s="69">
        <v>0</v>
      </c>
      <c r="BW37" s="69">
        <v>0</v>
      </c>
      <c r="BX37" s="69">
        <v>0</v>
      </c>
      <c r="BY37" s="69" t="s">
        <v>212</v>
      </c>
      <c r="BZ37" s="79">
        <v>13</v>
      </c>
      <c r="CA37" s="69">
        <v>1</v>
      </c>
      <c r="CB37" s="64">
        <v>0</v>
      </c>
      <c r="CC37" s="64"/>
      <c r="CD37" s="64"/>
      <c r="CE37" s="64"/>
      <c r="CF37" s="79">
        <v>0</v>
      </c>
      <c r="CG37" s="79">
        <v>0</v>
      </c>
      <c r="CH37" s="79">
        <v>0</v>
      </c>
      <c r="CI37" s="197">
        <v>0</v>
      </c>
      <c r="CJ37" s="69">
        <v>0</v>
      </c>
      <c r="CK37" s="69">
        <v>0</v>
      </c>
      <c r="CL37" s="69">
        <v>0</v>
      </c>
      <c r="CM37" s="69">
        <v>0</v>
      </c>
      <c r="CN37" s="69" t="s">
        <v>212</v>
      </c>
      <c r="CO37" s="79">
        <v>11.5</v>
      </c>
      <c r="CP37" s="69">
        <v>1</v>
      </c>
      <c r="CQ37" s="64">
        <v>0</v>
      </c>
      <c r="CR37" s="64"/>
      <c r="CS37" s="64"/>
      <c r="CT37" s="64"/>
      <c r="CU37" s="79">
        <v>0</v>
      </c>
      <c r="CV37" s="79">
        <v>0</v>
      </c>
      <c r="CW37" s="79">
        <v>0</v>
      </c>
      <c r="CX37" s="197">
        <v>0</v>
      </c>
      <c r="CY37" s="69">
        <v>0</v>
      </c>
      <c r="CZ37" s="69">
        <v>0</v>
      </c>
      <c r="DA37" s="69">
        <v>0</v>
      </c>
      <c r="DB37" s="69">
        <v>0</v>
      </c>
      <c r="DC37" s="69" t="s">
        <v>212</v>
      </c>
      <c r="DD37" s="78">
        <v>9.5</v>
      </c>
      <c r="DE37" s="69">
        <v>1</v>
      </c>
      <c r="DF37" s="64">
        <v>0</v>
      </c>
      <c r="DG37" s="64"/>
      <c r="DH37" s="64"/>
      <c r="DI37" s="64"/>
      <c r="DJ37" s="79">
        <v>0</v>
      </c>
      <c r="DK37" s="79">
        <v>0</v>
      </c>
      <c r="DL37" s="79">
        <v>0</v>
      </c>
      <c r="DM37" s="197">
        <v>0</v>
      </c>
      <c r="DN37" s="69">
        <v>0</v>
      </c>
      <c r="DO37" s="69">
        <v>0</v>
      </c>
      <c r="DP37" s="69">
        <v>0</v>
      </c>
      <c r="DQ37" s="69">
        <v>0</v>
      </c>
      <c r="DR37" s="69" t="s">
        <v>212</v>
      </c>
      <c r="DS37" s="78">
        <v>7</v>
      </c>
      <c r="DT37" s="69">
        <v>1</v>
      </c>
      <c r="DU37" s="64">
        <v>0</v>
      </c>
      <c r="DV37" s="64"/>
      <c r="DW37" s="64"/>
      <c r="DX37" s="64"/>
      <c r="DY37" s="79">
        <v>0</v>
      </c>
      <c r="DZ37" s="79">
        <v>0</v>
      </c>
      <c r="EA37" s="79">
        <v>0</v>
      </c>
      <c r="EB37" s="197">
        <v>0</v>
      </c>
      <c r="EC37" s="69">
        <v>0</v>
      </c>
      <c r="ED37" s="69">
        <v>0</v>
      </c>
      <c r="EE37" s="69">
        <v>0</v>
      </c>
      <c r="EF37" s="69">
        <v>0</v>
      </c>
      <c r="EG37" s="69" t="s">
        <v>212</v>
      </c>
      <c r="EH37" s="79">
        <v>7</v>
      </c>
      <c r="EI37" s="69">
        <v>1</v>
      </c>
      <c r="EJ37" s="64">
        <v>0</v>
      </c>
      <c r="EK37" s="64"/>
      <c r="EL37" s="64"/>
      <c r="EM37" s="64"/>
      <c r="EN37" s="79">
        <v>0</v>
      </c>
      <c r="EO37" s="79">
        <v>0</v>
      </c>
      <c r="EP37" s="79">
        <v>0</v>
      </c>
      <c r="EQ37" s="69">
        <v>0</v>
      </c>
      <c r="ER37" s="69">
        <v>0</v>
      </c>
      <c r="ES37" s="69">
        <v>0</v>
      </c>
      <c r="ET37" s="69">
        <v>0</v>
      </c>
      <c r="EU37" s="69">
        <v>0</v>
      </c>
      <c r="EV37" s="69" t="s">
        <v>212</v>
      </c>
      <c r="EW37" s="69" t="s">
        <v>212</v>
      </c>
      <c r="EX37" s="69"/>
      <c r="EY37" s="69">
        <v>331950</v>
      </c>
      <c r="EZ37" s="69">
        <v>344265</v>
      </c>
      <c r="FA37" s="69">
        <v>405254</v>
      </c>
      <c r="FB37" s="78">
        <v>17.7157131860631</v>
      </c>
      <c r="FC37" s="69">
        <v>0</v>
      </c>
      <c r="FD37" s="64">
        <v>0</v>
      </c>
      <c r="FE37" s="69"/>
      <c r="FF37" s="64"/>
      <c r="FG37" s="64"/>
      <c r="FH37" s="79">
        <v>3.50953576162468</v>
      </c>
      <c r="FI37" s="79">
        <v>0</v>
      </c>
      <c r="FJ37" s="79">
        <v>0</v>
      </c>
      <c r="FK37" s="197">
        <v>483.284131590288</v>
      </c>
      <c r="FL37" s="69">
        <v>483.284131590288</v>
      </c>
      <c r="FM37" s="69">
        <v>0</v>
      </c>
      <c r="FN37" s="69">
        <v>0</v>
      </c>
      <c r="FO37" s="69">
        <v>483.284131590288</v>
      </c>
      <c r="FP37" s="57" t="s">
        <v>212</v>
      </c>
      <c r="FQ37" s="57" t="s">
        <v>212</v>
      </c>
      <c r="FR37" s="214" t="s">
        <v>212</v>
      </c>
    </row>
    <row r="38" s="181" customFormat="1" ht="23.1" customHeight="1" spans="1:174">
      <c r="A38" s="66" t="s">
        <v>316</v>
      </c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>
        <v>641866.2443205</v>
      </c>
      <c r="P38" s="67">
        <v>628952.4413972</v>
      </c>
      <c r="Q38" s="67">
        <v>819666.5775709</v>
      </c>
      <c r="R38" s="76">
        <v>30.3225051086588</v>
      </c>
      <c r="S38" s="77"/>
      <c r="T38" s="77" t="s">
        <v>212</v>
      </c>
      <c r="U38" s="67"/>
      <c r="V38" s="67"/>
      <c r="W38" s="66"/>
      <c r="X38" s="66"/>
      <c r="Y38" s="66"/>
      <c r="Z38" s="66"/>
      <c r="AA38" s="66"/>
      <c r="AB38" s="66"/>
      <c r="AC38" s="196">
        <v>3564.21300252041</v>
      </c>
      <c r="AD38" s="67">
        <v>361.970523302473</v>
      </c>
      <c r="AE38" s="67">
        <v>1329.42014785568</v>
      </c>
      <c r="AF38" s="67">
        <v>3022.96480741362</v>
      </c>
      <c r="AG38" s="77"/>
      <c r="AH38" s="77"/>
      <c r="AI38" s="66">
        <v>0</v>
      </c>
      <c r="AJ38" s="66"/>
      <c r="AK38" s="66"/>
      <c r="AL38" s="66"/>
      <c r="AM38" s="66"/>
      <c r="AN38" s="66"/>
      <c r="AO38" s="66"/>
      <c r="AP38" s="196">
        <v>3647.37087840982</v>
      </c>
      <c r="AQ38" s="67">
        <v>474.027173367076</v>
      </c>
      <c r="AR38" s="67">
        <v>1496.5604980991</v>
      </c>
      <c r="AS38" s="67">
        <v>1921.26063573936</v>
      </c>
      <c r="AT38" s="67">
        <v>83.1578758894129</v>
      </c>
      <c r="AU38" s="67" t="s">
        <v>212</v>
      </c>
      <c r="AV38" s="77"/>
      <c r="AW38" s="77"/>
      <c r="AX38" s="66"/>
      <c r="AY38" s="66"/>
      <c r="AZ38" s="66"/>
      <c r="BA38" s="66"/>
      <c r="BB38" s="66"/>
      <c r="BC38" s="66"/>
      <c r="BD38" s="66"/>
      <c r="BE38" s="196">
        <v>3538.8021014912</v>
      </c>
      <c r="BF38" s="67">
        <v>453.397423330676</v>
      </c>
      <c r="BG38" s="67">
        <v>1452.717155165</v>
      </c>
      <c r="BH38" s="67">
        <v>1862.64733447841</v>
      </c>
      <c r="BI38" s="67">
        <v>-25.4109010292023</v>
      </c>
      <c r="BJ38" s="67" t="s">
        <v>212</v>
      </c>
      <c r="BK38" s="77"/>
      <c r="BL38" s="77"/>
      <c r="BM38" s="66"/>
      <c r="BN38" s="66"/>
      <c r="BO38" s="66"/>
      <c r="BP38" s="66"/>
      <c r="BQ38" s="66"/>
      <c r="BR38" s="66"/>
      <c r="BS38" s="66"/>
      <c r="BT38" s="196">
        <v>3418.75450654166</v>
      </c>
      <c r="BU38" s="67">
        <v>445.0463652959</v>
      </c>
      <c r="BV38" s="67">
        <v>1420.20201098162</v>
      </c>
      <c r="BW38" s="67">
        <v>1776.76808316014</v>
      </c>
      <c r="BX38" s="67">
        <v>-145.458495978749</v>
      </c>
      <c r="BY38" s="67" t="s">
        <v>212</v>
      </c>
      <c r="BZ38" s="77"/>
      <c r="CA38" s="77"/>
      <c r="CB38" s="66"/>
      <c r="CC38" s="66"/>
      <c r="CD38" s="66"/>
      <c r="CE38" s="66"/>
      <c r="CF38" s="66">
        <v>0</v>
      </c>
      <c r="CG38" s="66">
        <v>0</v>
      </c>
      <c r="CH38" s="66">
        <v>0</v>
      </c>
      <c r="CI38" s="196">
        <v>3299.46278745176</v>
      </c>
      <c r="CJ38" s="67">
        <v>439.878288199496</v>
      </c>
      <c r="CK38" s="67">
        <v>1408.81201103545</v>
      </c>
      <c r="CL38" s="67">
        <v>1669.33148447299</v>
      </c>
      <c r="CM38" s="67">
        <v>-264.750215068651</v>
      </c>
      <c r="CN38" s="67" t="s">
        <v>212</v>
      </c>
      <c r="CO38" s="77"/>
      <c r="CP38" s="77"/>
      <c r="CQ38" s="66"/>
      <c r="CR38" s="66"/>
      <c r="CS38" s="66"/>
      <c r="CT38" s="66"/>
      <c r="CU38" s="66"/>
      <c r="CV38" s="66"/>
      <c r="CW38" s="66"/>
      <c r="CX38" s="196">
        <v>3167.01982913521</v>
      </c>
      <c r="CY38" s="67">
        <v>464.94936106752</v>
      </c>
      <c r="CZ38" s="67">
        <v>1410.15057405668</v>
      </c>
      <c r="DA38" s="67">
        <v>1542.15264278925</v>
      </c>
      <c r="DB38" s="67">
        <v>-397.193173385192</v>
      </c>
      <c r="DC38" s="66" t="s">
        <v>212</v>
      </c>
      <c r="DD38" s="76">
        <v>19.8</v>
      </c>
      <c r="DE38" s="77"/>
      <c r="DF38" s="66">
        <v>0</v>
      </c>
      <c r="DG38" s="66"/>
      <c r="DH38" s="66"/>
      <c r="DI38" s="66"/>
      <c r="DJ38" s="66"/>
      <c r="DK38" s="66"/>
      <c r="DL38" s="66"/>
      <c r="DM38" s="196">
        <v>3053.42951759069</v>
      </c>
      <c r="DN38" s="67">
        <v>461.555484160288</v>
      </c>
      <c r="DO38" s="67">
        <v>1362.24217589722</v>
      </c>
      <c r="DP38" s="67">
        <v>1542.41275836694</v>
      </c>
      <c r="DQ38" s="67">
        <v>-510.783484929722</v>
      </c>
      <c r="DR38" s="66" t="s">
        <v>212</v>
      </c>
      <c r="DS38" s="76"/>
      <c r="DT38" s="77"/>
      <c r="DU38" s="66"/>
      <c r="DV38" s="66"/>
      <c r="DW38" s="66"/>
      <c r="DX38" s="66"/>
      <c r="DY38" s="66"/>
      <c r="DZ38" s="66"/>
      <c r="EA38" s="66"/>
      <c r="EB38" s="196">
        <v>2975.6866874362</v>
      </c>
      <c r="EC38" s="67">
        <v>427.042315574376</v>
      </c>
      <c r="ED38" s="67">
        <v>1302.98365883281</v>
      </c>
      <c r="EE38" s="67">
        <v>1660.39844759775</v>
      </c>
      <c r="EF38" s="67">
        <v>-588.526315084204</v>
      </c>
      <c r="EG38" s="66" t="s">
        <v>212</v>
      </c>
      <c r="EH38" s="77"/>
      <c r="EI38" s="77"/>
      <c r="EJ38" s="66"/>
      <c r="EK38" s="66"/>
      <c r="EL38" s="66"/>
      <c r="EM38" s="66"/>
      <c r="EN38" s="66"/>
      <c r="EO38" s="66"/>
      <c r="EP38" s="66"/>
      <c r="EQ38" s="67">
        <v>2236.37660698355</v>
      </c>
      <c r="ER38" s="67">
        <v>274.656436989444</v>
      </c>
      <c r="ES38" s="67">
        <v>996.29814724743</v>
      </c>
      <c r="ET38" s="67">
        <v>1273.25033360193</v>
      </c>
      <c r="EU38" s="67">
        <v>-1327.83639553685</v>
      </c>
      <c r="EV38" s="67">
        <v>2868.07845092062</v>
      </c>
      <c r="EW38" s="66" t="s">
        <v>212</v>
      </c>
      <c r="EX38" s="66"/>
      <c r="EY38" s="67">
        <v>2949932</v>
      </c>
      <c r="EZ38" s="67">
        <v>2841840</v>
      </c>
      <c r="FA38" s="67">
        <v>3249241</v>
      </c>
      <c r="FB38" s="76">
        <v>14.335817639276</v>
      </c>
      <c r="FC38" s="77"/>
      <c r="FD38" s="66"/>
      <c r="FE38" s="66"/>
      <c r="FF38" s="66"/>
      <c r="FG38" s="66"/>
      <c r="FH38" s="66"/>
      <c r="FI38" s="66"/>
      <c r="FJ38" s="66"/>
      <c r="FK38" s="196">
        <v>12274.9173446395</v>
      </c>
      <c r="FL38" s="67">
        <v>1980.47409331468</v>
      </c>
      <c r="FM38" s="67">
        <v>5128.04241731302</v>
      </c>
      <c r="FN38" s="67">
        <v>5166.40083401184</v>
      </c>
      <c r="FO38" s="67">
        <v>8710.70434211914</v>
      </c>
      <c r="FP38" s="181" t="s">
        <v>242</v>
      </c>
      <c r="FQ38" s="181" t="s">
        <v>242</v>
      </c>
      <c r="FR38" s="215">
        <v>1</v>
      </c>
    </row>
    <row r="39" ht="14.1" customHeight="1" spans="1:174">
      <c r="A39" s="68" t="s">
        <v>317</v>
      </c>
      <c r="B39" s="68" t="s">
        <v>210</v>
      </c>
      <c r="C39" s="69">
        <v>9954.8251549</v>
      </c>
      <c r="D39" s="69">
        <v>8400.2879365</v>
      </c>
      <c r="E39" s="69">
        <v>1406.1777712</v>
      </c>
      <c r="F39" s="69">
        <v>148.3594472</v>
      </c>
      <c r="G39" s="69">
        <v>10591.0350485</v>
      </c>
      <c r="H39" s="69">
        <v>8906.6094285</v>
      </c>
      <c r="I39" s="69">
        <v>1666.0511908</v>
      </c>
      <c r="J39" s="69">
        <v>18.3744292</v>
      </c>
      <c r="K39" s="69">
        <v>13617.9826004</v>
      </c>
      <c r="L39" s="69">
        <v>9441.374042</v>
      </c>
      <c r="M39" s="69">
        <v>3814.998112</v>
      </c>
      <c r="N39" s="69">
        <v>361.6104464</v>
      </c>
      <c r="O39" s="69">
        <v>9954.8251549</v>
      </c>
      <c r="P39" s="69">
        <v>10591.0350485</v>
      </c>
      <c r="Q39" s="69">
        <v>13617.9826004</v>
      </c>
      <c r="R39" s="78">
        <v>28.580280756683</v>
      </c>
      <c r="S39" s="79">
        <v>17.5297452537813</v>
      </c>
      <c r="T39" s="79" t="s">
        <v>212</v>
      </c>
      <c r="U39" s="69">
        <v>1</v>
      </c>
      <c r="V39" s="69">
        <v>0</v>
      </c>
      <c r="W39" s="64"/>
      <c r="X39" s="64"/>
      <c r="Y39" s="64"/>
      <c r="Z39" s="79">
        <v>0</v>
      </c>
      <c r="AA39" s="79">
        <v>0</v>
      </c>
      <c r="AB39" s="79">
        <v>0</v>
      </c>
      <c r="AC39" s="197">
        <v>0</v>
      </c>
      <c r="AD39" s="69">
        <v>0</v>
      </c>
      <c r="AE39" s="69">
        <v>0</v>
      </c>
      <c r="AF39" s="69">
        <v>0</v>
      </c>
      <c r="AG39" s="79">
        <v>35.8</v>
      </c>
      <c r="AH39" s="69">
        <v>0</v>
      </c>
      <c r="AI39" s="64">
        <v>0</v>
      </c>
      <c r="AJ39" s="64"/>
      <c r="AK39" s="64"/>
      <c r="AL39" s="64"/>
      <c r="AM39" s="79">
        <v>5</v>
      </c>
      <c r="AN39" s="79">
        <v>15</v>
      </c>
      <c r="AO39" s="79">
        <v>0</v>
      </c>
      <c r="AP39" s="197">
        <v>116.5013855335</v>
      </c>
      <c r="AQ39" s="69">
        <v>21.182070097</v>
      </c>
      <c r="AR39" s="69">
        <v>95.3193154365</v>
      </c>
      <c r="AS39" s="69">
        <v>0</v>
      </c>
      <c r="AT39" s="69">
        <v>116.5013855335</v>
      </c>
      <c r="AU39" s="69" t="s">
        <v>212</v>
      </c>
      <c r="AV39" s="79">
        <v>35.6</v>
      </c>
      <c r="AW39" s="69">
        <v>0</v>
      </c>
      <c r="AX39" s="64">
        <v>0</v>
      </c>
      <c r="AY39" s="64"/>
      <c r="AZ39" s="64"/>
      <c r="BA39" s="64"/>
      <c r="BB39" s="79">
        <v>5</v>
      </c>
      <c r="BC39" s="79">
        <v>13.8</v>
      </c>
      <c r="BD39" s="79">
        <v>0</v>
      </c>
      <c r="BE39" s="197">
        <v>108.87584029858</v>
      </c>
      <c r="BF39" s="69">
        <v>21.182070097</v>
      </c>
      <c r="BG39" s="69">
        <v>87.69377020158</v>
      </c>
      <c r="BH39" s="69">
        <v>0</v>
      </c>
      <c r="BI39" s="69">
        <v>108.87584029858</v>
      </c>
      <c r="BJ39" s="69" t="s">
        <v>212</v>
      </c>
      <c r="BK39" s="79">
        <v>35.3</v>
      </c>
      <c r="BL39" s="69">
        <v>0</v>
      </c>
      <c r="BM39" s="64">
        <v>0</v>
      </c>
      <c r="BN39" s="64"/>
      <c r="BO39" s="64"/>
      <c r="BP39" s="64"/>
      <c r="BQ39" s="79">
        <v>5</v>
      </c>
      <c r="BR39" s="79">
        <v>12.2</v>
      </c>
      <c r="BS39" s="79">
        <v>0</v>
      </c>
      <c r="BT39" s="197">
        <v>98.70844665202</v>
      </c>
      <c r="BU39" s="69">
        <v>21.182070097</v>
      </c>
      <c r="BV39" s="69">
        <v>77.52637655502</v>
      </c>
      <c r="BW39" s="69">
        <v>0</v>
      </c>
      <c r="BX39" s="69">
        <v>98.70844665202</v>
      </c>
      <c r="BY39" s="69" t="s">
        <v>212</v>
      </c>
      <c r="BZ39" s="79">
        <v>34.9</v>
      </c>
      <c r="CA39" s="69">
        <v>0</v>
      </c>
      <c r="CB39" s="64">
        <v>0</v>
      </c>
      <c r="CC39" s="64"/>
      <c r="CD39" s="64"/>
      <c r="CE39" s="64"/>
      <c r="CF39" s="79">
        <v>5</v>
      </c>
      <c r="CG39" s="79">
        <v>10.3</v>
      </c>
      <c r="CH39" s="79">
        <v>0</v>
      </c>
      <c r="CI39" s="197">
        <v>86.63466669673</v>
      </c>
      <c r="CJ39" s="69">
        <v>21.182070097</v>
      </c>
      <c r="CK39" s="69">
        <v>65.45259659973</v>
      </c>
      <c r="CL39" s="69">
        <v>0</v>
      </c>
      <c r="CM39" s="69">
        <v>86.63466669673</v>
      </c>
      <c r="CN39" s="69" t="s">
        <v>212</v>
      </c>
      <c r="CO39" s="79">
        <v>34.5</v>
      </c>
      <c r="CP39" s="69">
        <v>0</v>
      </c>
      <c r="CQ39" s="64">
        <v>0</v>
      </c>
      <c r="CR39" s="64"/>
      <c r="CS39" s="64"/>
      <c r="CT39" s="64"/>
      <c r="CU39" s="79">
        <v>5</v>
      </c>
      <c r="CV39" s="79">
        <v>8.1</v>
      </c>
      <c r="CW39" s="79">
        <v>0</v>
      </c>
      <c r="CX39" s="197">
        <v>72.65450043271</v>
      </c>
      <c r="CY39" s="69">
        <v>21.182070097</v>
      </c>
      <c r="CZ39" s="69">
        <v>51.47243033571</v>
      </c>
      <c r="DA39" s="69">
        <v>0</v>
      </c>
      <c r="DB39" s="69">
        <v>72.65450043271</v>
      </c>
      <c r="DC39" s="69" t="s">
        <v>212</v>
      </c>
      <c r="DD39" s="78">
        <v>33.8</v>
      </c>
      <c r="DE39" s="69">
        <v>0</v>
      </c>
      <c r="DF39" s="64">
        <v>0</v>
      </c>
      <c r="DG39" s="64"/>
      <c r="DH39" s="64"/>
      <c r="DI39" s="64"/>
      <c r="DJ39" s="79">
        <v>5</v>
      </c>
      <c r="DK39" s="79">
        <v>5</v>
      </c>
      <c r="DL39" s="79">
        <v>0</v>
      </c>
      <c r="DM39" s="197">
        <v>52.9551752425</v>
      </c>
      <c r="DN39" s="69">
        <v>21.182070097</v>
      </c>
      <c r="DO39" s="69">
        <v>31.7731051455</v>
      </c>
      <c r="DP39" s="69">
        <v>0</v>
      </c>
      <c r="DQ39" s="69">
        <v>52.9551752425</v>
      </c>
      <c r="DR39" s="69" t="s">
        <v>212</v>
      </c>
      <c r="DS39" s="78">
        <v>32.9</v>
      </c>
      <c r="DT39" s="69">
        <v>0</v>
      </c>
      <c r="DU39" s="64">
        <v>0</v>
      </c>
      <c r="DV39" s="64"/>
      <c r="DW39" s="64"/>
      <c r="DX39" s="64"/>
      <c r="DY39" s="79">
        <v>5</v>
      </c>
      <c r="DZ39" s="79">
        <v>1</v>
      </c>
      <c r="EA39" s="79">
        <v>0</v>
      </c>
      <c r="EB39" s="197">
        <v>27.5366911261</v>
      </c>
      <c r="EC39" s="69">
        <v>21.182070097</v>
      </c>
      <c r="ED39" s="69">
        <v>6.3546210291</v>
      </c>
      <c r="EE39" s="69">
        <v>0</v>
      </c>
      <c r="EF39" s="69">
        <v>27.5366911261</v>
      </c>
      <c r="EG39" s="69" t="s">
        <v>212</v>
      </c>
      <c r="EH39" s="79">
        <v>32.9</v>
      </c>
      <c r="EI39" s="69">
        <v>0</v>
      </c>
      <c r="EJ39" s="64">
        <v>0</v>
      </c>
      <c r="EK39" s="64"/>
      <c r="EL39" s="64"/>
      <c r="EM39" s="64"/>
      <c r="EN39" s="79">
        <v>5</v>
      </c>
      <c r="EO39" s="79">
        <v>1</v>
      </c>
      <c r="EP39" s="79">
        <v>0</v>
      </c>
      <c r="EQ39" s="69">
        <v>7.87006363494</v>
      </c>
      <c r="ER39" s="69">
        <v>6.0538951038</v>
      </c>
      <c r="ES39" s="69">
        <v>1.81616853114</v>
      </c>
      <c r="ET39" s="69">
        <v>0</v>
      </c>
      <c r="EU39" s="69">
        <v>7.87006363494</v>
      </c>
      <c r="EV39" s="69">
        <v>100</v>
      </c>
      <c r="EW39" s="69" t="s">
        <v>212</v>
      </c>
      <c r="EX39" s="69"/>
      <c r="EY39" s="69">
        <v>58067</v>
      </c>
      <c r="EZ39" s="69">
        <v>57066</v>
      </c>
      <c r="FA39" s="69">
        <v>77685</v>
      </c>
      <c r="FB39" s="78">
        <v>36.1318473346651</v>
      </c>
      <c r="FC39" s="69">
        <v>0</v>
      </c>
      <c r="FD39" s="64">
        <v>0</v>
      </c>
      <c r="FE39" s="64"/>
      <c r="FF39" s="64"/>
      <c r="FG39" s="64"/>
      <c r="FH39" s="79">
        <v>5</v>
      </c>
      <c r="FI39" s="79">
        <v>15</v>
      </c>
      <c r="FJ39" s="79">
        <v>1.92566991022672</v>
      </c>
      <c r="FK39" s="197">
        <v>737.616279096998</v>
      </c>
      <c r="FL39" s="69">
        <v>114.132</v>
      </c>
      <c r="FM39" s="69">
        <v>513.594</v>
      </c>
      <c r="FN39" s="69">
        <v>109.890279096998</v>
      </c>
      <c r="FO39" s="69">
        <v>737.616279096998</v>
      </c>
      <c r="FP39" s="57" t="s">
        <v>242</v>
      </c>
      <c r="FQ39" s="57" t="s">
        <v>242</v>
      </c>
      <c r="FR39" s="214">
        <v>1</v>
      </c>
    </row>
    <row r="40" ht="14.1" customHeight="1" spans="1:174">
      <c r="A40" s="68" t="s">
        <v>318</v>
      </c>
      <c r="B40" s="68" t="s">
        <v>210</v>
      </c>
      <c r="C40" s="69">
        <v>47950.0754467</v>
      </c>
      <c r="D40" s="69">
        <v>40682.7183195</v>
      </c>
      <c r="E40" s="69">
        <v>6417.574298</v>
      </c>
      <c r="F40" s="69">
        <v>849.7828292</v>
      </c>
      <c r="G40" s="69">
        <v>25926.7642628</v>
      </c>
      <c r="H40" s="69">
        <v>18563.99077</v>
      </c>
      <c r="I40" s="69">
        <v>7362.5543676</v>
      </c>
      <c r="J40" s="69">
        <v>0.2191252</v>
      </c>
      <c r="K40" s="69">
        <v>47703.5379948</v>
      </c>
      <c r="L40" s="69">
        <v>34589.741636</v>
      </c>
      <c r="M40" s="69">
        <v>11296.4858336</v>
      </c>
      <c r="N40" s="69">
        <v>1817.3105252</v>
      </c>
      <c r="O40" s="69">
        <v>47950.0754467</v>
      </c>
      <c r="P40" s="69">
        <v>25926.7642628</v>
      </c>
      <c r="Q40" s="69">
        <v>47703.5379948</v>
      </c>
      <c r="R40" s="78">
        <v>83.9934112535807</v>
      </c>
      <c r="S40" s="79">
        <v>40.820751144351</v>
      </c>
      <c r="T40" s="79">
        <v>1</v>
      </c>
      <c r="U40" s="69">
        <v>0</v>
      </c>
      <c r="V40" s="69">
        <v>1</v>
      </c>
      <c r="W40" s="64"/>
      <c r="X40" s="64"/>
      <c r="Y40" s="64"/>
      <c r="Z40" s="79">
        <v>5</v>
      </c>
      <c r="AA40" s="79">
        <v>15</v>
      </c>
      <c r="AB40" s="79">
        <v>26.474655952281</v>
      </c>
      <c r="AC40" s="197">
        <v>0</v>
      </c>
      <c r="AD40" s="69">
        <v>51.8535285256</v>
      </c>
      <c r="AE40" s="69">
        <v>233.3408783652</v>
      </c>
      <c r="AF40" s="69">
        <v>686.402163813525</v>
      </c>
      <c r="AG40" s="79">
        <v>9.3</v>
      </c>
      <c r="AH40" s="69">
        <v>1</v>
      </c>
      <c r="AI40" s="64">
        <v>1</v>
      </c>
      <c r="AJ40" s="64"/>
      <c r="AK40" s="64"/>
      <c r="AL40" s="64"/>
      <c r="AM40" s="79">
        <v>0</v>
      </c>
      <c r="AN40" s="79">
        <v>0</v>
      </c>
      <c r="AO40" s="79">
        <v>0</v>
      </c>
      <c r="AP40" s="197">
        <v>0</v>
      </c>
      <c r="AQ40" s="69">
        <v>0</v>
      </c>
      <c r="AR40" s="69">
        <v>0</v>
      </c>
      <c r="AS40" s="69">
        <v>0</v>
      </c>
      <c r="AT40" s="69">
        <v>0</v>
      </c>
      <c r="AU40" s="69" t="s">
        <v>212</v>
      </c>
      <c r="AV40" s="79">
        <v>12.1</v>
      </c>
      <c r="AW40" s="69">
        <v>1</v>
      </c>
      <c r="AX40" s="64">
        <v>1</v>
      </c>
      <c r="AY40" s="64"/>
      <c r="AZ40" s="64"/>
      <c r="BA40" s="64"/>
      <c r="BB40" s="79">
        <v>0</v>
      </c>
      <c r="BC40" s="79">
        <v>0</v>
      </c>
      <c r="BD40" s="79">
        <v>0</v>
      </c>
      <c r="BE40" s="197">
        <v>0</v>
      </c>
      <c r="BF40" s="69">
        <v>0</v>
      </c>
      <c r="BG40" s="69">
        <v>0</v>
      </c>
      <c r="BH40" s="69">
        <v>0</v>
      </c>
      <c r="BI40" s="69">
        <v>0</v>
      </c>
      <c r="BJ40" s="69" t="s">
        <v>212</v>
      </c>
      <c r="BK40" s="79">
        <v>15.6</v>
      </c>
      <c r="BL40" s="69">
        <v>1</v>
      </c>
      <c r="BM40" s="64">
        <v>1</v>
      </c>
      <c r="BN40" s="64"/>
      <c r="BO40" s="64"/>
      <c r="BP40" s="64"/>
      <c r="BQ40" s="79">
        <v>0</v>
      </c>
      <c r="BR40" s="79">
        <v>0</v>
      </c>
      <c r="BS40" s="79">
        <v>0</v>
      </c>
      <c r="BT40" s="197">
        <v>0</v>
      </c>
      <c r="BU40" s="69">
        <v>0</v>
      </c>
      <c r="BV40" s="69">
        <v>0</v>
      </c>
      <c r="BW40" s="69">
        <v>0</v>
      </c>
      <c r="BX40" s="69">
        <v>0</v>
      </c>
      <c r="BY40" s="69" t="s">
        <v>212</v>
      </c>
      <c r="BZ40" s="79">
        <v>19.9</v>
      </c>
      <c r="CA40" s="69">
        <v>0</v>
      </c>
      <c r="CB40" s="64">
        <v>1</v>
      </c>
      <c r="CC40" s="64"/>
      <c r="CD40" s="64"/>
      <c r="CE40" s="64"/>
      <c r="CF40" s="79">
        <v>0.299999999999997</v>
      </c>
      <c r="CG40" s="79">
        <v>0</v>
      </c>
      <c r="CH40" s="79">
        <v>0</v>
      </c>
      <c r="CI40" s="197">
        <v>0</v>
      </c>
      <c r="CJ40" s="69">
        <v>3.11121171153597</v>
      </c>
      <c r="CK40" s="69">
        <v>0</v>
      </c>
      <c r="CL40" s="69">
        <v>0</v>
      </c>
      <c r="CM40" s="69">
        <v>0</v>
      </c>
      <c r="CN40" s="69" t="s">
        <v>212</v>
      </c>
      <c r="CO40" s="79">
        <v>25.4</v>
      </c>
      <c r="CP40" s="69">
        <v>0</v>
      </c>
      <c r="CQ40" s="64">
        <v>1</v>
      </c>
      <c r="CR40" s="64"/>
      <c r="CS40" s="64"/>
      <c r="CT40" s="64"/>
      <c r="CU40" s="79">
        <v>4</v>
      </c>
      <c r="CV40" s="79">
        <v>0</v>
      </c>
      <c r="CW40" s="79">
        <v>0</v>
      </c>
      <c r="CX40" s="197">
        <v>0</v>
      </c>
      <c r="CY40" s="69">
        <v>41.48282282048</v>
      </c>
      <c r="CZ40" s="69">
        <v>0</v>
      </c>
      <c r="DA40" s="69">
        <v>0</v>
      </c>
      <c r="DB40" s="69">
        <v>0</v>
      </c>
      <c r="DC40" s="69" t="s">
        <v>212</v>
      </c>
      <c r="DD40" s="78">
        <v>32.8</v>
      </c>
      <c r="DE40" s="69">
        <v>0</v>
      </c>
      <c r="DF40" s="64">
        <v>1</v>
      </c>
      <c r="DG40" s="64"/>
      <c r="DH40" s="64"/>
      <c r="DI40" s="64"/>
      <c r="DJ40" s="79">
        <v>5</v>
      </c>
      <c r="DK40" s="79">
        <v>4</v>
      </c>
      <c r="DL40" s="79">
        <v>0</v>
      </c>
      <c r="DM40" s="197">
        <v>0</v>
      </c>
      <c r="DN40" s="69">
        <v>51.8535285256</v>
      </c>
      <c r="DO40" s="69">
        <v>62.22423423072</v>
      </c>
      <c r="DP40" s="69">
        <v>0</v>
      </c>
      <c r="DQ40" s="69">
        <v>0</v>
      </c>
      <c r="DR40" s="69" t="s">
        <v>212</v>
      </c>
      <c r="DS40" s="78">
        <v>43.1</v>
      </c>
      <c r="DT40" s="69">
        <v>0</v>
      </c>
      <c r="DU40" s="64">
        <v>1</v>
      </c>
      <c r="DV40" s="64"/>
      <c r="DW40" s="64"/>
      <c r="DX40" s="64"/>
      <c r="DY40" s="79">
        <v>5</v>
      </c>
      <c r="DZ40" s="79">
        <v>11.2</v>
      </c>
      <c r="EA40" s="79">
        <v>0</v>
      </c>
      <c r="EB40" s="197">
        <v>0</v>
      </c>
      <c r="EC40" s="69">
        <v>51.8535285256</v>
      </c>
      <c r="ED40" s="69">
        <v>174.227855846016</v>
      </c>
      <c r="EE40" s="69">
        <v>0</v>
      </c>
      <c r="EF40" s="69">
        <v>0</v>
      </c>
      <c r="EG40" s="69" t="s">
        <v>212</v>
      </c>
      <c r="EH40" s="79">
        <v>43.1</v>
      </c>
      <c r="EI40" s="69">
        <v>0</v>
      </c>
      <c r="EJ40" s="64">
        <v>1</v>
      </c>
      <c r="EK40" s="64"/>
      <c r="EL40" s="64"/>
      <c r="EM40" s="64"/>
      <c r="EN40" s="79">
        <v>5</v>
      </c>
      <c r="EO40" s="79">
        <v>11.2</v>
      </c>
      <c r="EP40" s="79">
        <v>0</v>
      </c>
      <c r="EQ40" s="69">
        <v>0</v>
      </c>
      <c r="ER40" s="69">
        <v>43.553547464</v>
      </c>
      <c r="ES40" s="69">
        <v>146.33991947904</v>
      </c>
      <c r="ET40" s="69">
        <v>0</v>
      </c>
      <c r="EU40" s="69">
        <v>0</v>
      </c>
      <c r="EV40" s="69" t="s">
        <v>212</v>
      </c>
      <c r="EW40" s="69" t="s">
        <v>212</v>
      </c>
      <c r="EX40" s="69" t="s">
        <v>365</v>
      </c>
      <c r="EY40" s="69">
        <v>121823</v>
      </c>
      <c r="EZ40" s="69">
        <v>111362</v>
      </c>
      <c r="FA40" s="69">
        <v>116861</v>
      </c>
      <c r="FB40" s="78">
        <v>4.93795010865466</v>
      </c>
      <c r="FC40" s="69">
        <v>1</v>
      </c>
      <c r="FD40" s="64">
        <v>1</v>
      </c>
      <c r="FE40" s="64"/>
      <c r="FF40" s="64"/>
      <c r="FG40" s="64"/>
      <c r="FH40" s="79">
        <v>0</v>
      </c>
      <c r="FI40" s="79">
        <v>0</v>
      </c>
      <c r="FJ40" s="79">
        <v>0</v>
      </c>
      <c r="FK40" s="197">
        <v>0</v>
      </c>
      <c r="FL40" s="69">
        <v>0</v>
      </c>
      <c r="FM40" s="69">
        <v>0</v>
      </c>
      <c r="FN40" s="69">
        <v>0</v>
      </c>
      <c r="FO40" s="69">
        <v>0</v>
      </c>
      <c r="FP40" s="57" t="s">
        <v>212</v>
      </c>
      <c r="FQ40" s="57" t="s">
        <v>212</v>
      </c>
      <c r="FR40" s="214" t="s">
        <v>212</v>
      </c>
    </row>
    <row r="41" ht="14.1" customHeight="1" spans="1:174">
      <c r="A41" s="68" t="s">
        <v>220</v>
      </c>
      <c r="B41" s="68" t="s">
        <v>218</v>
      </c>
      <c r="C41" s="69">
        <v>40199.637154</v>
      </c>
      <c r="D41" s="69">
        <v>28607.500088</v>
      </c>
      <c r="E41" s="69">
        <v>10892.8452996</v>
      </c>
      <c r="F41" s="69">
        <v>699.2917664</v>
      </c>
      <c r="G41" s="69">
        <v>48665.53378</v>
      </c>
      <c r="H41" s="69">
        <v>30915.118508</v>
      </c>
      <c r="I41" s="69">
        <v>16637.2617492</v>
      </c>
      <c r="J41" s="69">
        <v>1113.1535228</v>
      </c>
      <c r="K41" s="69">
        <v>54626.4162424</v>
      </c>
      <c r="L41" s="69">
        <v>33185.91254</v>
      </c>
      <c r="M41" s="69">
        <v>19983.2976568</v>
      </c>
      <c r="N41" s="69">
        <v>1457.2060456</v>
      </c>
      <c r="O41" s="69">
        <v>40199.637154</v>
      </c>
      <c r="P41" s="69">
        <v>48665.53378</v>
      </c>
      <c r="Q41" s="69">
        <v>54626.4162424</v>
      </c>
      <c r="R41" s="78">
        <v>12.2486737520379</v>
      </c>
      <c r="S41" s="79">
        <v>40.0960196730745</v>
      </c>
      <c r="T41" s="79" t="s">
        <v>212</v>
      </c>
      <c r="U41" s="69">
        <v>1</v>
      </c>
      <c r="V41" s="69">
        <v>0</v>
      </c>
      <c r="W41" s="64"/>
      <c r="X41" s="64"/>
      <c r="Y41" s="64"/>
      <c r="Z41" s="79">
        <v>0</v>
      </c>
      <c r="AA41" s="79">
        <v>0</v>
      </c>
      <c r="AB41" s="79">
        <v>0</v>
      </c>
      <c r="AC41" s="197">
        <v>0</v>
      </c>
      <c r="AD41" s="69">
        <v>0</v>
      </c>
      <c r="AE41" s="69">
        <v>0</v>
      </c>
      <c r="AF41" s="69">
        <v>0</v>
      </c>
      <c r="AG41" s="79">
        <v>18</v>
      </c>
      <c r="AH41" s="69">
        <v>0</v>
      </c>
      <c r="AI41" s="64">
        <v>0</v>
      </c>
      <c r="AJ41" s="64"/>
      <c r="AK41" s="64"/>
      <c r="AL41" s="64"/>
      <c r="AM41" s="79">
        <v>2.2</v>
      </c>
      <c r="AN41" s="79">
        <v>0</v>
      </c>
      <c r="AO41" s="79">
        <v>0</v>
      </c>
      <c r="AP41" s="197">
        <v>42.8256697264</v>
      </c>
      <c r="AQ41" s="69">
        <v>42.8256697264</v>
      </c>
      <c r="AR41" s="69">
        <v>0</v>
      </c>
      <c r="AS41" s="69">
        <v>0</v>
      </c>
      <c r="AT41" s="69">
        <v>42.8256697264</v>
      </c>
      <c r="AU41" s="69" t="s">
        <v>212</v>
      </c>
      <c r="AV41" s="79">
        <v>17.6</v>
      </c>
      <c r="AW41" s="69">
        <v>0</v>
      </c>
      <c r="AX41" s="64">
        <v>0</v>
      </c>
      <c r="AY41" s="64"/>
      <c r="AZ41" s="64"/>
      <c r="BA41" s="64"/>
      <c r="BB41" s="79">
        <v>0.800000000000001</v>
      </c>
      <c r="BC41" s="79">
        <v>0</v>
      </c>
      <c r="BD41" s="79">
        <v>0</v>
      </c>
      <c r="BE41" s="197">
        <v>15.5729708096</v>
      </c>
      <c r="BF41" s="69">
        <v>15.5729708096</v>
      </c>
      <c r="BG41" s="69">
        <v>0</v>
      </c>
      <c r="BH41" s="69">
        <v>0</v>
      </c>
      <c r="BI41" s="69">
        <v>15.5729708096</v>
      </c>
      <c r="BJ41" s="69" t="s">
        <v>212</v>
      </c>
      <c r="BK41" s="79">
        <v>17.2</v>
      </c>
      <c r="BL41" s="69">
        <v>1</v>
      </c>
      <c r="BM41" s="64">
        <v>0</v>
      </c>
      <c r="BN41" s="64"/>
      <c r="BO41" s="64"/>
      <c r="BP41" s="64"/>
      <c r="BQ41" s="79">
        <v>0</v>
      </c>
      <c r="BR41" s="79">
        <v>0</v>
      </c>
      <c r="BS41" s="79">
        <v>0</v>
      </c>
      <c r="BT41" s="197">
        <v>0</v>
      </c>
      <c r="BU41" s="69">
        <v>0</v>
      </c>
      <c r="BV41" s="69">
        <v>0</v>
      </c>
      <c r="BW41" s="69">
        <v>0</v>
      </c>
      <c r="BX41" s="69">
        <v>0</v>
      </c>
      <c r="BY41" s="69" t="s">
        <v>212</v>
      </c>
      <c r="BZ41" s="79">
        <v>16.7</v>
      </c>
      <c r="CA41" s="69">
        <v>1</v>
      </c>
      <c r="CB41" s="64">
        <v>0</v>
      </c>
      <c r="CC41" s="64"/>
      <c r="CD41" s="64"/>
      <c r="CE41" s="64"/>
      <c r="CF41" s="79">
        <v>0</v>
      </c>
      <c r="CG41" s="79">
        <v>0</v>
      </c>
      <c r="CH41" s="79">
        <v>0</v>
      </c>
      <c r="CI41" s="197">
        <v>0</v>
      </c>
      <c r="CJ41" s="69">
        <v>0</v>
      </c>
      <c r="CK41" s="69">
        <v>0</v>
      </c>
      <c r="CL41" s="69">
        <v>0</v>
      </c>
      <c r="CM41" s="69">
        <v>0</v>
      </c>
      <c r="CN41" s="69" t="s">
        <v>212</v>
      </c>
      <c r="CO41" s="79">
        <v>16.1</v>
      </c>
      <c r="CP41" s="69">
        <v>1</v>
      </c>
      <c r="CQ41" s="64">
        <v>0</v>
      </c>
      <c r="CR41" s="64"/>
      <c r="CS41" s="64"/>
      <c r="CT41" s="64"/>
      <c r="CU41" s="79">
        <v>0</v>
      </c>
      <c r="CV41" s="79">
        <v>0</v>
      </c>
      <c r="CW41" s="79">
        <v>0</v>
      </c>
      <c r="CX41" s="197">
        <v>0</v>
      </c>
      <c r="CY41" s="69">
        <v>0</v>
      </c>
      <c r="CZ41" s="69">
        <v>0</v>
      </c>
      <c r="DA41" s="69">
        <v>0</v>
      </c>
      <c r="DB41" s="69">
        <v>0</v>
      </c>
      <c r="DC41" s="69" t="s">
        <v>212</v>
      </c>
      <c r="DD41" s="78">
        <v>15.5</v>
      </c>
      <c r="DE41" s="69">
        <v>1</v>
      </c>
      <c r="DF41" s="64">
        <v>0</v>
      </c>
      <c r="DG41" s="64"/>
      <c r="DH41" s="64"/>
      <c r="DI41" s="64"/>
      <c r="DJ41" s="79">
        <v>0</v>
      </c>
      <c r="DK41" s="79">
        <v>0</v>
      </c>
      <c r="DL41" s="79">
        <v>0</v>
      </c>
      <c r="DM41" s="197">
        <v>0</v>
      </c>
      <c r="DN41" s="69">
        <v>0</v>
      </c>
      <c r="DO41" s="69">
        <v>0</v>
      </c>
      <c r="DP41" s="69">
        <v>0</v>
      </c>
      <c r="DQ41" s="69">
        <v>0</v>
      </c>
      <c r="DR41" s="69" t="s">
        <v>212</v>
      </c>
      <c r="DS41" s="78">
        <v>14.6</v>
      </c>
      <c r="DT41" s="69">
        <v>1</v>
      </c>
      <c r="DU41" s="64">
        <v>0</v>
      </c>
      <c r="DV41" s="64"/>
      <c r="DW41" s="64"/>
      <c r="DX41" s="64"/>
      <c r="DY41" s="79">
        <v>0</v>
      </c>
      <c r="DZ41" s="79">
        <v>0</v>
      </c>
      <c r="EA41" s="79">
        <v>0</v>
      </c>
      <c r="EB41" s="197">
        <v>0</v>
      </c>
      <c r="EC41" s="69">
        <v>0</v>
      </c>
      <c r="ED41" s="69">
        <v>0</v>
      </c>
      <c r="EE41" s="69">
        <v>0</v>
      </c>
      <c r="EF41" s="69">
        <v>0</v>
      </c>
      <c r="EG41" s="69" t="s">
        <v>212</v>
      </c>
      <c r="EH41" s="79">
        <v>14.6</v>
      </c>
      <c r="EI41" s="69">
        <v>1</v>
      </c>
      <c r="EJ41" s="64">
        <v>0</v>
      </c>
      <c r="EK41" s="64"/>
      <c r="EL41" s="64"/>
      <c r="EM41" s="64"/>
      <c r="EN41" s="79">
        <v>0</v>
      </c>
      <c r="EO41" s="79">
        <v>0</v>
      </c>
      <c r="EP41" s="79">
        <v>0</v>
      </c>
      <c r="EQ41" s="69">
        <v>0</v>
      </c>
      <c r="ER41" s="69">
        <v>0</v>
      </c>
      <c r="ES41" s="69">
        <v>0</v>
      </c>
      <c r="ET41" s="69">
        <v>0</v>
      </c>
      <c r="EU41" s="69">
        <v>0</v>
      </c>
      <c r="EV41" s="69" t="s">
        <v>212</v>
      </c>
      <c r="EW41" s="69" t="s">
        <v>212</v>
      </c>
      <c r="EX41" s="69"/>
      <c r="EY41" s="69">
        <v>103994</v>
      </c>
      <c r="EZ41" s="69">
        <v>114851</v>
      </c>
      <c r="FA41" s="69">
        <v>136239</v>
      </c>
      <c r="FB41" s="78">
        <v>18.6223890083674</v>
      </c>
      <c r="FC41" s="69">
        <v>0</v>
      </c>
      <c r="FD41" s="64">
        <v>0</v>
      </c>
      <c r="FE41" s="64"/>
      <c r="FF41" s="64"/>
      <c r="FG41" s="64"/>
      <c r="FH41" s="79">
        <v>4.41621158392897</v>
      </c>
      <c r="FI41" s="79">
        <v>0</v>
      </c>
      <c r="FJ41" s="79">
        <v>0</v>
      </c>
      <c r="FK41" s="197">
        <v>202.88252665033</v>
      </c>
      <c r="FL41" s="69">
        <v>202.88252665033</v>
      </c>
      <c r="FM41" s="69">
        <v>0</v>
      </c>
      <c r="FN41" s="69">
        <v>0</v>
      </c>
      <c r="FO41" s="69">
        <v>202.88252665033</v>
      </c>
      <c r="FP41" s="57" t="s">
        <v>212</v>
      </c>
      <c r="FQ41" s="57" t="s">
        <v>212</v>
      </c>
      <c r="FR41" s="214" t="s">
        <v>212</v>
      </c>
    </row>
    <row r="42" ht="14.1" customHeight="1" spans="1:174">
      <c r="A42" s="68" t="s">
        <v>221</v>
      </c>
      <c r="B42" s="68" t="s">
        <v>218</v>
      </c>
      <c r="C42" s="69">
        <v>30515.0567281</v>
      </c>
      <c r="D42" s="69">
        <v>21831.5104965</v>
      </c>
      <c r="E42" s="69">
        <v>8154.555098</v>
      </c>
      <c r="F42" s="69">
        <v>528.9911336</v>
      </c>
      <c r="G42" s="69">
        <v>27004.4626258</v>
      </c>
      <c r="H42" s="69">
        <v>19313.865399</v>
      </c>
      <c r="I42" s="69">
        <v>6801.4616312</v>
      </c>
      <c r="J42" s="69">
        <v>889.1355956</v>
      </c>
      <c r="K42" s="69">
        <v>36224.3006138</v>
      </c>
      <c r="L42" s="69">
        <v>23885.083793</v>
      </c>
      <c r="M42" s="69">
        <v>11139.5800532</v>
      </c>
      <c r="N42" s="69">
        <v>1199.6367676</v>
      </c>
      <c r="O42" s="69">
        <v>30515.0567281</v>
      </c>
      <c r="P42" s="69">
        <v>27004.4626258</v>
      </c>
      <c r="Q42" s="69">
        <v>36224.3006138</v>
      </c>
      <c r="R42" s="78">
        <v>34.1419050464325</v>
      </c>
      <c r="S42" s="79">
        <v>30.2742078106875</v>
      </c>
      <c r="T42" s="79" t="s">
        <v>212</v>
      </c>
      <c r="U42" s="69">
        <v>1</v>
      </c>
      <c r="V42" s="69">
        <v>0</v>
      </c>
      <c r="W42" s="64"/>
      <c r="X42" s="64"/>
      <c r="Y42" s="64"/>
      <c r="Z42" s="79">
        <v>0</v>
      </c>
      <c r="AA42" s="79">
        <v>0</v>
      </c>
      <c r="AB42" s="79">
        <v>0</v>
      </c>
      <c r="AC42" s="197">
        <v>0</v>
      </c>
      <c r="AD42" s="69">
        <v>0</v>
      </c>
      <c r="AE42" s="69">
        <v>0</v>
      </c>
      <c r="AF42" s="69">
        <v>0</v>
      </c>
      <c r="AG42" s="79">
        <v>13.4</v>
      </c>
      <c r="AH42" s="69">
        <v>1</v>
      </c>
      <c r="AI42" s="64">
        <v>0</v>
      </c>
      <c r="AJ42" s="64"/>
      <c r="AK42" s="64"/>
      <c r="AL42" s="64"/>
      <c r="AM42" s="79">
        <v>0</v>
      </c>
      <c r="AN42" s="79">
        <v>0</v>
      </c>
      <c r="AO42" s="79">
        <v>0</v>
      </c>
      <c r="AP42" s="197">
        <v>0</v>
      </c>
      <c r="AQ42" s="69">
        <v>0</v>
      </c>
      <c r="AR42" s="69">
        <v>0</v>
      </c>
      <c r="AS42" s="69">
        <v>0</v>
      </c>
      <c r="AT42" s="69">
        <v>0</v>
      </c>
      <c r="AU42" s="69" t="s">
        <v>212</v>
      </c>
      <c r="AV42" s="79">
        <v>14.3</v>
      </c>
      <c r="AW42" s="69">
        <v>1</v>
      </c>
      <c r="AX42" s="64">
        <v>0</v>
      </c>
      <c r="AY42" s="64"/>
      <c r="AZ42" s="64"/>
      <c r="BA42" s="64"/>
      <c r="BB42" s="79">
        <v>0</v>
      </c>
      <c r="BC42" s="79">
        <v>0</v>
      </c>
      <c r="BD42" s="79">
        <v>0</v>
      </c>
      <c r="BE42" s="197">
        <v>0</v>
      </c>
      <c r="BF42" s="69">
        <v>0</v>
      </c>
      <c r="BG42" s="69">
        <v>0</v>
      </c>
      <c r="BH42" s="69">
        <v>0</v>
      </c>
      <c r="BI42" s="69">
        <v>0</v>
      </c>
      <c r="BJ42" s="69" t="s">
        <v>212</v>
      </c>
      <c r="BK42" s="79">
        <v>15.3</v>
      </c>
      <c r="BL42" s="69">
        <v>1</v>
      </c>
      <c r="BM42" s="64">
        <v>0</v>
      </c>
      <c r="BN42" s="64"/>
      <c r="BO42" s="64"/>
      <c r="BP42" s="64"/>
      <c r="BQ42" s="79">
        <v>0</v>
      </c>
      <c r="BR42" s="79">
        <v>0</v>
      </c>
      <c r="BS42" s="79">
        <v>0</v>
      </c>
      <c r="BT42" s="197">
        <v>0</v>
      </c>
      <c r="BU42" s="69">
        <v>0</v>
      </c>
      <c r="BV42" s="69">
        <v>0</v>
      </c>
      <c r="BW42" s="69">
        <v>0</v>
      </c>
      <c r="BX42" s="69">
        <v>0</v>
      </c>
      <c r="BY42" s="69" t="s">
        <v>212</v>
      </c>
      <c r="BZ42" s="79">
        <v>16.6</v>
      </c>
      <c r="CA42" s="69">
        <v>1</v>
      </c>
      <c r="CB42" s="64">
        <v>0</v>
      </c>
      <c r="CC42" s="64"/>
      <c r="CD42" s="64"/>
      <c r="CE42" s="64"/>
      <c r="CF42" s="79">
        <v>0</v>
      </c>
      <c r="CG42" s="79">
        <v>0</v>
      </c>
      <c r="CH42" s="79">
        <v>0</v>
      </c>
      <c r="CI42" s="197">
        <v>0</v>
      </c>
      <c r="CJ42" s="69">
        <v>0</v>
      </c>
      <c r="CK42" s="69">
        <v>0</v>
      </c>
      <c r="CL42" s="69">
        <v>0</v>
      </c>
      <c r="CM42" s="69">
        <v>0</v>
      </c>
      <c r="CN42" s="69" t="s">
        <v>212</v>
      </c>
      <c r="CO42" s="79">
        <v>18.2</v>
      </c>
      <c r="CP42" s="69">
        <v>1</v>
      </c>
      <c r="CQ42" s="64">
        <v>0</v>
      </c>
      <c r="CR42" s="64"/>
      <c r="CS42" s="64"/>
      <c r="CT42" s="64"/>
      <c r="CU42" s="79">
        <v>0</v>
      </c>
      <c r="CV42" s="79">
        <v>0</v>
      </c>
      <c r="CW42" s="79">
        <v>0</v>
      </c>
      <c r="CX42" s="197">
        <v>0</v>
      </c>
      <c r="CY42" s="69">
        <v>0</v>
      </c>
      <c r="CZ42" s="69">
        <v>0</v>
      </c>
      <c r="DA42" s="69">
        <v>0</v>
      </c>
      <c r="DB42" s="69">
        <v>0</v>
      </c>
      <c r="DC42" s="69" t="s">
        <v>212</v>
      </c>
      <c r="DD42" s="78">
        <v>20.3</v>
      </c>
      <c r="DE42" s="69">
        <v>1</v>
      </c>
      <c r="DF42" s="64">
        <v>0</v>
      </c>
      <c r="DG42" s="64"/>
      <c r="DH42" s="64"/>
      <c r="DI42" s="64"/>
      <c r="DJ42" s="79">
        <v>0</v>
      </c>
      <c r="DK42" s="79">
        <v>0</v>
      </c>
      <c r="DL42" s="79">
        <v>0</v>
      </c>
      <c r="DM42" s="197">
        <v>0</v>
      </c>
      <c r="DN42" s="69">
        <v>0</v>
      </c>
      <c r="DO42" s="69">
        <v>0</v>
      </c>
      <c r="DP42" s="69">
        <v>0</v>
      </c>
      <c r="DQ42" s="69">
        <v>0</v>
      </c>
      <c r="DR42" s="69" t="s">
        <v>212</v>
      </c>
      <c r="DS42" s="78">
        <v>23.2</v>
      </c>
      <c r="DT42" s="69">
        <v>1</v>
      </c>
      <c r="DU42" s="64">
        <v>0</v>
      </c>
      <c r="DV42" s="64"/>
      <c r="DW42" s="64"/>
      <c r="DX42" s="64"/>
      <c r="DY42" s="79">
        <v>0</v>
      </c>
      <c r="DZ42" s="79">
        <v>0</v>
      </c>
      <c r="EA42" s="79">
        <v>0</v>
      </c>
      <c r="EB42" s="197">
        <v>0</v>
      </c>
      <c r="EC42" s="69">
        <v>0</v>
      </c>
      <c r="ED42" s="69">
        <v>0</v>
      </c>
      <c r="EE42" s="69">
        <v>0</v>
      </c>
      <c r="EF42" s="69">
        <v>0</v>
      </c>
      <c r="EG42" s="69" t="s">
        <v>212</v>
      </c>
      <c r="EH42" s="79">
        <v>23.2</v>
      </c>
      <c r="EI42" s="69">
        <v>1</v>
      </c>
      <c r="EJ42" s="64">
        <v>0</v>
      </c>
      <c r="EK42" s="64"/>
      <c r="EL42" s="64"/>
      <c r="EM42" s="64"/>
      <c r="EN42" s="79">
        <v>0</v>
      </c>
      <c r="EO42" s="79">
        <v>0</v>
      </c>
      <c r="EP42" s="79">
        <v>0</v>
      </c>
      <c r="EQ42" s="69">
        <v>0</v>
      </c>
      <c r="ER42" s="69">
        <v>0</v>
      </c>
      <c r="ES42" s="69">
        <v>0</v>
      </c>
      <c r="ET42" s="69">
        <v>0</v>
      </c>
      <c r="EU42" s="69">
        <v>0</v>
      </c>
      <c r="EV42" s="69" t="s">
        <v>212</v>
      </c>
      <c r="EW42" s="69" t="s">
        <v>212</v>
      </c>
      <c r="EX42" s="69"/>
      <c r="EY42" s="69">
        <v>108584</v>
      </c>
      <c r="EZ42" s="69">
        <v>106715</v>
      </c>
      <c r="FA42" s="69">
        <v>119654</v>
      </c>
      <c r="FB42" s="78">
        <v>12.1248184416436</v>
      </c>
      <c r="FC42" s="69">
        <v>1</v>
      </c>
      <c r="FD42" s="64">
        <v>0</v>
      </c>
      <c r="FE42" s="64"/>
      <c r="FF42" s="64"/>
      <c r="FG42" s="64"/>
      <c r="FH42" s="79">
        <v>0</v>
      </c>
      <c r="FI42" s="79">
        <v>0</v>
      </c>
      <c r="FJ42" s="79">
        <v>0</v>
      </c>
      <c r="FK42" s="197">
        <v>0</v>
      </c>
      <c r="FL42" s="69">
        <v>0</v>
      </c>
      <c r="FM42" s="69">
        <v>0</v>
      </c>
      <c r="FN42" s="69">
        <v>0</v>
      </c>
      <c r="FO42" s="69">
        <v>0</v>
      </c>
      <c r="FP42" s="57" t="s">
        <v>212</v>
      </c>
      <c r="FQ42" s="57" t="s">
        <v>212</v>
      </c>
      <c r="FR42" s="214" t="s">
        <v>212</v>
      </c>
    </row>
    <row r="43" ht="14.1" customHeight="1" spans="1:174">
      <c r="A43" s="68" t="s">
        <v>319</v>
      </c>
      <c r="B43" s="68" t="s">
        <v>222</v>
      </c>
      <c r="C43" s="69">
        <v>8240.719317</v>
      </c>
      <c r="D43" s="69">
        <v>6332.544773</v>
      </c>
      <c r="E43" s="69">
        <v>1774.090776</v>
      </c>
      <c r="F43" s="69">
        <v>134.083768</v>
      </c>
      <c r="G43" s="69">
        <v>8027.8696304</v>
      </c>
      <c r="H43" s="69">
        <v>5963.839972</v>
      </c>
      <c r="I43" s="69">
        <v>1929.2001404</v>
      </c>
      <c r="J43" s="69">
        <v>134.829518</v>
      </c>
      <c r="K43" s="69">
        <v>10073.6934476</v>
      </c>
      <c r="L43" s="69">
        <v>5448.82138</v>
      </c>
      <c r="M43" s="69">
        <v>3970.0127576</v>
      </c>
      <c r="N43" s="69">
        <v>654.85931</v>
      </c>
      <c r="O43" s="69">
        <v>8240.719317</v>
      </c>
      <c r="P43" s="69">
        <v>8027.8696304</v>
      </c>
      <c r="Q43" s="69">
        <v>10073.6934476</v>
      </c>
      <c r="R43" s="78">
        <v>25.4840189413747</v>
      </c>
      <c r="S43" s="79">
        <v>9.39061976583329</v>
      </c>
      <c r="T43" s="79" t="s">
        <v>212</v>
      </c>
      <c r="U43" s="69">
        <v>1</v>
      </c>
      <c r="V43" s="69">
        <v>0</v>
      </c>
      <c r="W43" s="64"/>
      <c r="X43" s="64"/>
      <c r="Y43" s="64"/>
      <c r="Z43" s="79">
        <v>0</v>
      </c>
      <c r="AA43" s="79">
        <v>0</v>
      </c>
      <c r="AB43" s="79">
        <v>0</v>
      </c>
      <c r="AC43" s="197">
        <v>0</v>
      </c>
      <c r="AD43" s="69">
        <v>0</v>
      </c>
      <c r="AE43" s="69">
        <v>0</v>
      </c>
      <c r="AF43" s="69">
        <v>0</v>
      </c>
      <c r="AG43" s="79">
        <v>-7.4</v>
      </c>
      <c r="AH43" s="69">
        <v>1</v>
      </c>
      <c r="AI43" s="64">
        <v>0</v>
      </c>
      <c r="AJ43" s="64"/>
      <c r="AK43" s="64"/>
      <c r="AL43" s="64"/>
      <c r="AM43" s="79">
        <v>0</v>
      </c>
      <c r="AN43" s="79">
        <v>0</v>
      </c>
      <c r="AO43" s="79">
        <v>0</v>
      </c>
      <c r="AP43" s="197">
        <v>0</v>
      </c>
      <c r="AQ43" s="69">
        <v>0</v>
      </c>
      <c r="AR43" s="69">
        <v>0</v>
      </c>
      <c r="AS43" s="69">
        <v>0</v>
      </c>
      <c r="AT43" s="69">
        <v>0</v>
      </c>
      <c r="AU43" s="69" t="s">
        <v>212</v>
      </c>
      <c r="AV43" s="79">
        <v>-7</v>
      </c>
      <c r="AW43" s="69">
        <v>1</v>
      </c>
      <c r="AX43" s="64">
        <v>0</v>
      </c>
      <c r="AY43" s="64"/>
      <c r="AZ43" s="64"/>
      <c r="BA43" s="64"/>
      <c r="BB43" s="79">
        <v>0</v>
      </c>
      <c r="BC43" s="79">
        <v>0</v>
      </c>
      <c r="BD43" s="79">
        <v>0</v>
      </c>
      <c r="BE43" s="197">
        <v>0</v>
      </c>
      <c r="BF43" s="69">
        <v>0</v>
      </c>
      <c r="BG43" s="69">
        <v>0</v>
      </c>
      <c r="BH43" s="69">
        <v>0</v>
      </c>
      <c r="BI43" s="69">
        <v>0</v>
      </c>
      <c r="BJ43" s="69" t="s">
        <v>212</v>
      </c>
      <c r="BK43" s="79">
        <v>-6.5</v>
      </c>
      <c r="BL43" s="69">
        <v>1</v>
      </c>
      <c r="BM43" s="64">
        <v>0</v>
      </c>
      <c r="BN43" s="64"/>
      <c r="BO43" s="64"/>
      <c r="BP43" s="64"/>
      <c r="BQ43" s="79">
        <v>0</v>
      </c>
      <c r="BR43" s="79">
        <v>0</v>
      </c>
      <c r="BS43" s="79">
        <v>0</v>
      </c>
      <c r="BT43" s="197">
        <v>0</v>
      </c>
      <c r="BU43" s="69">
        <v>0</v>
      </c>
      <c r="BV43" s="69">
        <v>0</v>
      </c>
      <c r="BW43" s="69">
        <v>0</v>
      </c>
      <c r="BX43" s="69">
        <v>0</v>
      </c>
      <c r="BY43" s="69" t="s">
        <v>212</v>
      </c>
      <c r="BZ43" s="79">
        <v>-5.8</v>
      </c>
      <c r="CA43" s="69">
        <v>1</v>
      </c>
      <c r="CB43" s="64">
        <v>0</v>
      </c>
      <c r="CC43" s="64"/>
      <c r="CD43" s="64"/>
      <c r="CE43" s="64"/>
      <c r="CF43" s="79">
        <v>0</v>
      </c>
      <c r="CG43" s="79">
        <v>0</v>
      </c>
      <c r="CH43" s="79">
        <v>0</v>
      </c>
      <c r="CI43" s="197">
        <v>0</v>
      </c>
      <c r="CJ43" s="69">
        <v>0</v>
      </c>
      <c r="CK43" s="69">
        <v>0</v>
      </c>
      <c r="CL43" s="69">
        <v>0</v>
      </c>
      <c r="CM43" s="69">
        <v>0</v>
      </c>
      <c r="CN43" s="69" t="s">
        <v>212</v>
      </c>
      <c r="CO43" s="79">
        <v>-4.9</v>
      </c>
      <c r="CP43" s="69">
        <v>1</v>
      </c>
      <c r="CQ43" s="64">
        <v>0</v>
      </c>
      <c r="CR43" s="64"/>
      <c r="CS43" s="64"/>
      <c r="CT43" s="64"/>
      <c r="CU43" s="79">
        <v>0</v>
      </c>
      <c r="CV43" s="79">
        <v>0</v>
      </c>
      <c r="CW43" s="79">
        <v>0</v>
      </c>
      <c r="CX43" s="197">
        <v>0</v>
      </c>
      <c r="CY43" s="69">
        <v>0</v>
      </c>
      <c r="CZ43" s="69">
        <v>0</v>
      </c>
      <c r="DA43" s="69">
        <v>0</v>
      </c>
      <c r="DB43" s="69">
        <v>0</v>
      </c>
      <c r="DC43" s="69" t="s">
        <v>212</v>
      </c>
      <c r="DD43" s="78">
        <v>-3.4</v>
      </c>
      <c r="DE43" s="69">
        <v>1</v>
      </c>
      <c r="DF43" s="64">
        <v>0</v>
      </c>
      <c r="DG43" s="64"/>
      <c r="DH43" s="64"/>
      <c r="DI43" s="64"/>
      <c r="DJ43" s="79">
        <v>0</v>
      </c>
      <c r="DK43" s="79">
        <v>0</v>
      </c>
      <c r="DL43" s="79">
        <v>0</v>
      </c>
      <c r="DM43" s="197">
        <v>0</v>
      </c>
      <c r="DN43" s="69">
        <v>0</v>
      </c>
      <c r="DO43" s="69">
        <v>0</v>
      </c>
      <c r="DP43" s="69">
        <v>0</v>
      </c>
      <c r="DQ43" s="69">
        <v>0</v>
      </c>
      <c r="DR43" s="69" t="s">
        <v>212</v>
      </c>
      <c r="DS43" s="78">
        <v>-0.8</v>
      </c>
      <c r="DT43" s="69">
        <v>1</v>
      </c>
      <c r="DU43" s="64">
        <v>0</v>
      </c>
      <c r="DV43" s="64"/>
      <c r="DW43" s="64"/>
      <c r="DX43" s="64"/>
      <c r="DY43" s="79">
        <v>0</v>
      </c>
      <c r="DZ43" s="79">
        <v>0</v>
      </c>
      <c r="EA43" s="79">
        <v>0</v>
      </c>
      <c r="EB43" s="197">
        <v>0</v>
      </c>
      <c r="EC43" s="69">
        <v>0</v>
      </c>
      <c r="ED43" s="69">
        <v>0</v>
      </c>
      <c r="EE43" s="69">
        <v>0</v>
      </c>
      <c r="EF43" s="69">
        <v>0</v>
      </c>
      <c r="EG43" s="69" t="s">
        <v>212</v>
      </c>
      <c r="EH43" s="79">
        <v>-0.8</v>
      </c>
      <c r="EI43" s="69">
        <v>1</v>
      </c>
      <c r="EJ43" s="64">
        <v>0</v>
      </c>
      <c r="EK43" s="64"/>
      <c r="EL43" s="64"/>
      <c r="EM43" s="64"/>
      <c r="EN43" s="79">
        <v>0</v>
      </c>
      <c r="EO43" s="79">
        <v>0</v>
      </c>
      <c r="EP43" s="79">
        <v>0</v>
      </c>
      <c r="EQ43" s="69">
        <v>0</v>
      </c>
      <c r="ER43" s="69">
        <v>0</v>
      </c>
      <c r="ES43" s="69">
        <v>0</v>
      </c>
      <c r="ET43" s="69">
        <v>0</v>
      </c>
      <c r="EU43" s="69">
        <v>0</v>
      </c>
      <c r="EV43" s="69" t="s">
        <v>212</v>
      </c>
      <c r="EW43" s="69" t="s">
        <v>212</v>
      </c>
      <c r="EX43" s="69"/>
      <c r="EY43" s="69">
        <v>139890</v>
      </c>
      <c r="EZ43" s="69">
        <v>116608</v>
      </c>
      <c r="FA43" s="69">
        <v>107274</v>
      </c>
      <c r="FB43" s="78">
        <v>-8.00459659714599</v>
      </c>
      <c r="FC43" s="69">
        <v>1</v>
      </c>
      <c r="FD43" s="64">
        <v>1</v>
      </c>
      <c r="FE43" s="64"/>
      <c r="FF43" s="64"/>
      <c r="FG43" s="64"/>
      <c r="FH43" s="79">
        <v>0</v>
      </c>
      <c r="FI43" s="79">
        <v>0</v>
      </c>
      <c r="FJ43" s="79">
        <v>0</v>
      </c>
      <c r="FK43" s="197">
        <v>0</v>
      </c>
      <c r="FL43" s="69">
        <v>0</v>
      </c>
      <c r="FM43" s="69">
        <v>0</v>
      </c>
      <c r="FN43" s="69">
        <v>0</v>
      </c>
      <c r="FO43" s="69">
        <v>0</v>
      </c>
      <c r="FP43" s="57" t="s">
        <v>212</v>
      </c>
      <c r="FQ43" s="57" t="s">
        <v>212</v>
      </c>
      <c r="FR43" s="214" t="s">
        <v>212</v>
      </c>
    </row>
    <row r="44" ht="14.1" customHeight="1" spans="1:174">
      <c r="A44" s="68" t="s">
        <v>320</v>
      </c>
      <c r="B44" s="68" t="s">
        <v>222</v>
      </c>
      <c r="C44" s="69">
        <v>6511.5238326</v>
      </c>
      <c r="D44" s="69">
        <v>4640.542031</v>
      </c>
      <c r="E44" s="69">
        <v>1760.0731164</v>
      </c>
      <c r="F44" s="69">
        <v>110.9086852</v>
      </c>
      <c r="G44" s="69">
        <v>8339.2631611</v>
      </c>
      <c r="H44" s="69">
        <v>6151.8835155</v>
      </c>
      <c r="I44" s="69">
        <v>2009.9554036</v>
      </c>
      <c r="J44" s="69">
        <v>177.424242</v>
      </c>
      <c r="K44" s="69">
        <v>9561.5839234</v>
      </c>
      <c r="L44" s="69">
        <v>6674.790805</v>
      </c>
      <c r="M44" s="69">
        <v>2627.5532788</v>
      </c>
      <c r="N44" s="69">
        <v>259.2398396</v>
      </c>
      <c r="O44" s="69">
        <v>6511.5238326</v>
      </c>
      <c r="P44" s="69">
        <v>8339.2631611</v>
      </c>
      <c r="Q44" s="69">
        <v>9561.5839234</v>
      </c>
      <c r="R44" s="78">
        <v>14.6574192310148</v>
      </c>
      <c r="S44" s="79">
        <v>20.6790603473334</v>
      </c>
      <c r="T44" s="79" t="s">
        <v>212</v>
      </c>
      <c r="U44" s="69">
        <v>1</v>
      </c>
      <c r="V44" s="69">
        <v>0</v>
      </c>
      <c r="W44" s="64"/>
      <c r="X44" s="64"/>
      <c r="Y44" s="64"/>
      <c r="Z44" s="79">
        <v>0</v>
      </c>
      <c r="AA44" s="79">
        <v>0</v>
      </c>
      <c r="AB44" s="79">
        <v>0</v>
      </c>
      <c r="AC44" s="197">
        <v>0</v>
      </c>
      <c r="AD44" s="69">
        <v>0</v>
      </c>
      <c r="AE44" s="69">
        <v>0</v>
      </c>
      <c r="AF44" s="69">
        <v>0</v>
      </c>
      <c r="AG44" s="79">
        <v>26.8</v>
      </c>
      <c r="AH44" s="69">
        <v>0</v>
      </c>
      <c r="AI44" s="64">
        <v>0</v>
      </c>
      <c r="AJ44" s="64"/>
      <c r="AK44" s="64"/>
      <c r="AL44" s="64"/>
      <c r="AM44" s="79">
        <v>5</v>
      </c>
      <c r="AN44" s="79">
        <v>6</v>
      </c>
      <c r="AO44" s="79">
        <v>0</v>
      </c>
      <c r="AP44" s="197">
        <v>46.69987370216</v>
      </c>
      <c r="AQ44" s="69">
        <v>16.6785263222</v>
      </c>
      <c r="AR44" s="69">
        <v>30.02134737996</v>
      </c>
      <c r="AS44" s="69">
        <v>0</v>
      </c>
      <c r="AT44" s="69">
        <v>46.69987370216</v>
      </c>
      <c r="AU44" s="69" t="s">
        <v>212</v>
      </c>
      <c r="AV44" s="79">
        <v>26.4</v>
      </c>
      <c r="AW44" s="69">
        <v>0</v>
      </c>
      <c r="AX44" s="64">
        <v>0</v>
      </c>
      <c r="AY44" s="64"/>
      <c r="AZ44" s="64"/>
      <c r="BA44" s="64"/>
      <c r="BB44" s="79">
        <v>5</v>
      </c>
      <c r="BC44" s="79">
        <v>4.6</v>
      </c>
      <c r="BD44" s="79">
        <v>0</v>
      </c>
      <c r="BE44" s="197">
        <v>39.694892646836</v>
      </c>
      <c r="BF44" s="69">
        <v>16.6785263222</v>
      </c>
      <c r="BG44" s="69">
        <v>23.016366324636</v>
      </c>
      <c r="BH44" s="69">
        <v>0</v>
      </c>
      <c r="BI44" s="69">
        <v>39.694892646836</v>
      </c>
      <c r="BJ44" s="69" t="s">
        <v>212</v>
      </c>
      <c r="BK44" s="79">
        <v>25.8</v>
      </c>
      <c r="BL44" s="69">
        <v>0</v>
      </c>
      <c r="BM44" s="64">
        <v>0</v>
      </c>
      <c r="BN44" s="64"/>
      <c r="BO44" s="64"/>
      <c r="BP44" s="64"/>
      <c r="BQ44" s="79">
        <v>5</v>
      </c>
      <c r="BR44" s="79">
        <v>2.7</v>
      </c>
      <c r="BS44" s="79">
        <v>0</v>
      </c>
      <c r="BT44" s="197">
        <v>30.188132643182</v>
      </c>
      <c r="BU44" s="69">
        <v>16.6785263222</v>
      </c>
      <c r="BV44" s="69">
        <v>13.509606320982</v>
      </c>
      <c r="BW44" s="69">
        <v>0</v>
      </c>
      <c r="BX44" s="69">
        <v>30.188132643182</v>
      </c>
      <c r="BY44" s="69" t="s">
        <v>212</v>
      </c>
      <c r="BZ44" s="79">
        <v>25.1</v>
      </c>
      <c r="CA44" s="69">
        <v>0</v>
      </c>
      <c r="CB44" s="64">
        <v>0</v>
      </c>
      <c r="CC44" s="64"/>
      <c r="CD44" s="64"/>
      <c r="CE44" s="64"/>
      <c r="CF44" s="79">
        <v>5</v>
      </c>
      <c r="CG44" s="79">
        <v>0.5</v>
      </c>
      <c r="CH44" s="79">
        <v>0</v>
      </c>
      <c r="CI44" s="197">
        <v>19.18030527053</v>
      </c>
      <c r="CJ44" s="69">
        <v>16.6785263222</v>
      </c>
      <c r="CK44" s="69">
        <v>2.50177894833</v>
      </c>
      <c r="CL44" s="69">
        <v>0</v>
      </c>
      <c r="CM44" s="69">
        <v>19.18030527053</v>
      </c>
      <c r="CN44" s="69" t="s">
        <v>212</v>
      </c>
      <c r="CO44" s="79">
        <v>24.2</v>
      </c>
      <c r="CP44" s="69">
        <v>0</v>
      </c>
      <c r="CQ44" s="64">
        <v>0</v>
      </c>
      <c r="CR44" s="64"/>
      <c r="CS44" s="64"/>
      <c r="CT44" s="64"/>
      <c r="CU44" s="79">
        <v>2.8</v>
      </c>
      <c r="CV44" s="79">
        <v>0</v>
      </c>
      <c r="CW44" s="79">
        <v>0</v>
      </c>
      <c r="CX44" s="197">
        <v>9.339974740432</v>
      </c>
      <c r="CY44" s="69">
        <v>9.339974740432</v>
      </c>
      <c r="CZ44" s="69">
        <v>0</v>
      </c>
      <c r="DA44" s="69">
        <v>0</v>
      </c>
      <c r="DB44" s="69">
        <v>9.339974740432</v>
      </c>
      <c r="DC44" s="69" t="s">
        <v>212</v>
      </c>
      <c r="DD44" s="78">
        <v>23</v>
      </c>
      <c r="DE44" s="69">
        <v>1</v>
      </c>
      <c r="DF44" s="64">
        <v>0</v>
      </c>
      <c r="DG44" s="64"/>
      <c r="DH44" s="64"/>
      <c r="DI44" s="64"/>
      <c r="DJ44" s="79">
        <v>0</v>
      </c>
      <c r="DK44" s="79">
        <v>0</v>
      </c>
      <c r="DL44" s="79">
        <v>0</v>
      </c>
      <c r="DM44" s="197">
        <v>0</v>
      </c>
      <c r="DN44" s="69">
        <v>0</v>
      </c>
      <c r="DO44" s="69">
        <v>0</v>
      </c>
      <c r="DP44" s="69">
        <v>0</v>
      </c>
      <c r="DQ44" s="69">
        <v>0</v>
      </c>
      <c r="DR44" s="69" t="s">
        <v>212</v>
      </c>
      <c r="DS44" s="78">
        <v>21.4</v>
      </c>
      <c r="DT44" s="69">
        <v>1</v>
      </c>
      <c r="DU44" s="64">
        <v>0</v>
      </c>
      <c r="DV44" s="64"/>
      <c r="DW44" s="64"/>
      <c r="DX44" s="64"/>
      <c r="DY44" s="79">
        <v>0</v>
      </c>
      <c r="DZ44" s="79">
        <v>0</v>
      </c>
      <c r="EA44" s="79">
        <v>0</v>
      </c>
      <c r="EB44" s="197">
        <v>0</v>
      </c>
      <c r="EC44" s="69">
        <v>0</v>
      </c>
      <c r="ED44" s="69">
        <v>0</v>
      </c>
      <c r="EE44" s="69">
        <v>0</v>
      </c>
      <c r="EF44" s="69">
        <v>0</v>
      </c>
      <c r="EG44" s="69" t="s">
        <v>212</v>
      </c>
      <c r="EH44" s="79">
        <v>21.4</v>
      </c>
      <c r="EI44" s="69">
        <v>1</v>
      </c>
      <c r="EJ44" s="64">
        <v>0</v>
      </c>
      <c r="EK44" s="64"/>
      <c r="EL44" s="64"/>
      <c r="EM44" s="64"/>
      <c r="EN44" s="79">
        <v>0</v>
      </c>
      <c r="EO44" s="79">
        <v>0</v>
      </c>
      <c r="EP44" s="79">
        <v>0</v>
      </c>
      <c r="EQ44" s="69">
        <v>0</v>
      </c>
      <c r="ER44" s="69">
        <v>0</v>
      </c>
      <c r="ES44" s="69">
        <v>0</v>
      </c>
      <c r="ET44" s="69">
        <v>0</v>
      </c>
      <c r="EU44" s="69">
        <v>0</v>
      </c>
      <c r="EV44" s="69" t="s">
        <v>212</v>
      </c>
      <c r="EW44" s="69" t="s">
        <v>212</v>
      </c>
      <c r="EX44" s="69"/>
      <c r="EY44" s="69">
        <v>41092</v>
      </c>
      <c r="EZ44" s="69">
        <v>36263</v>
      </c>
      <c r="FA44" s="69">
        <v>46238</v>
      </c>
      <c r="FB44" s="78">
        <v>27.5073766649202</v>
      </c>
      <c r="FC44" s="69">
        <v>0</v>
      </c>
      <c r="FD44" s="64">
        <v>0</v>
      </c>
      <c r="FE44" s="64"/>
      <c r="FF44" s="64"/>
      <c r="FG44" s="64"/>
      <c r="FH44" s="79">
        <v>5</v>
      </c>
      <c r="FI44" s="79">
        <v>8.30119924048176</v>
      </c>
      <c r="FJ44" s="79">
        <v>0</v>
      </c>
      <c r="FK44" s="197">
        <v>253.141832834554</v>
      </c>
      <c r="FL44" s="69">
        <v>72.526</v>
      </c>
      <c r="FM44" s="69">
        <v>180.615832834554</v>
      </c>
      <c r="FN44" s="69">
        <v>0</v>
      </c>
      <c r="FO44" s="69">
        <v>253.141832834554</v>
      </c>
      <c r="FP44" s="57" t="s">
        <v>212</v>
      </c>
      <c r="FQ44" s="57" t="s">
        <v>212</v>
      </c>
      <c r="FR44" s="214" t="s">
        <v>212</v>
      </c>
    </row>
    <row r="45" ht="14.1" customHeight="1" spans="1:174">
      <c r="A45" s="68" t="s">
        <v>321</v>
      </c>
      <c r="B45" s="68" t="s">
        <v>222</v>
      </c>
      <c r="C45" s="69">
        <v>19155.608584</v>
      </c>
      <c r="D45" s="69">
        <v>13048.783882</v>
      </c>
      <c r="E45" s="69">
        <v>5830.5781668</v>
      </c>
      <c r="F45" s="69">
        <v>276.2465352</v>
      </c>
      <c r="G45" s="69">
        <v>11163.0976448</v>
      </c>
      <c r="H45" s="69">
        <v>6915.861728</v>
      </c>
      <c r="I45" s="69">
        <v>3091.9687072</v>
      </c>
      <c r="J45" s="69">
        <v>1155.2672096</v>
      </c>
      <c r="K45" s="69">
        <v>18141.4907757</v>
      </c>
      <c r="L45" s="69">
        <v>6233.7932645</v>
      </c>
      <c r="M45" s="69">
        <v>9408.37158</v>
      </c>
      <c r="N45" s="69">
        <v>2499.3259312</v>
      </c>
      <c r="O45" s="69">
        <v>19155.608584</v>
      </c>
      <c r="P45" s="69">
        <v>11163.0976448</v>
      </c>
      <c r="Q45" s="69">
        <v>18141.4907757</v>
      </c>
      <c r="R45" s="78">
        <v>62.5130528545603</v>
      </c>
      <c r="S45" s="79">
        <v>22.089288398232</v>
      </c>
      <c r="T45" s="79">
        <v>1</v>
      </c>
      <c r="U45" s="69">
        <v>0</v>
      </c>
      <c r="V45" s="69">
        <v>1</v>
      </c>
      <c r="W45" s="64"/>
      <c r="X45" s="64"/>
      <c r="Y45" s="64"/>
      <c r="Z45" s="79">
        <v>5</v>
      </c>
      <c r="AA45" s="79">
        <v>15</v>
      </c>
      <c r="AB45" s="79">
        <v>4.99429755326062</v>
      </c>
      <c r="AC45" s="197">
        <v>0</v>
      </c>
      <c r="AD45" s="69">
        <v>22.3261952896</v>
      </c>
      <c r="AE45" s="69">
        <v>100.4678788032</v>
      </c>
      <c r="AF45" s="69">
        <v>55.7518312542341</v>
      </c>
      <c r="AG45" s="79">
        <v>45.9</v>
      </c>
      <c r="AH45" s="69">
        <v>0</v>
      </c>
      <c r="AI45" s="64">
        <v>1</v>
      </c>
      <c r="AJ45" s="64"/>
      <c r="AK45" s="64"/>
      <c r="AL45" s="64"/>
      <c r="AM45" s="79">
        <v>5</v>
      </c>
      <c r="AN45" s="79">
        <v>15</v>
      </c>
      <c r="AO45" s="79">
        <v>10.1</v>
      </c>
      <c r="AP45" s="197">
        <v>0</v>
      </c>
      <c r="AQ45" s="69">
        <v>22.3261952896</v>
      </c>
      <c r="AR45" s="69">
        <v>100.4678788032</v>
      </c>
      <c r="AS45" s="69">
        <v>112.74728621248</v>
      </c>
      <c r="AT45" s="69">
        <v>0</v>
      </c>
      <c r="AU45" s="69" t="s">
        <v>212</v>
      </c>
      <c r="AV45" s="79">
        <v>46.4</v>
      </c>
      <c r="AW45" s="69">
        <v>0</v>
      </c>
      <c r="AX45" s="64">
        <v>1</v>
      </c>
      <c r="AY45" s="64"/>
      <c r="AZ45" s="64"/>
      <c r="BA45" s="64"/>
      <c r="BB45" s="79">
        <v>5</v>
      </c>
      <c r="BC45" s="79">
        <v>15</v>
      </c>
      <c r="BD45" s="79">
        <v>9.6</v>
      </c>
      <c r="BE45" s="197">
        <v>0</v>
      </c>
      <c r="BF45" s="69">
        <v>22.3261952896</v>
      </c>
      <c r="BG45" s="69">
        <v>100.4678788032</v>
      </c>
      <c r="BH45" s="69">
        <v>107.16573739008</v>
      </c>
      <c r="BI45" s="69">
        <v>0</v>
      </c>
      <c r="BJ45" s="69" t="s">
        <v>212</v>
      </c>
      <c r="BK45" s="79">
        <v>47.1</v>
      </c>
      <c r="BL45" s="69">
        <v>0</v>
      </c>
      <c r="BM45" s="64">
        <v>1</v>
      </c>
      <c r="BN45" s="64"/>
      <c r="BO45" s="64"/>
      <c r="BP45" s="64"/>
      <c r="BQ45" s="79">
        <v>5</v>
      </c>
      <c r="BR45" s="79">
        <v>15</v>
      </c>
      <c r="BS45" s="79">
        <v>9</v>
      </c>
      <c r="BT45" s="197">
        <v>0</v>
      </c>
      <c r="BU45" s="69">
        <v>22.3261952896</v>
      </c>
      <c r="BV45" s="69">
        <v>100.4678788032</v>
      </c>
      <c r="BW45" s="69">
        <v>100.4678788032</v>
      </c>
      <c r="BX45" s="69">
        <v>0</v>
      </c>
      <c r="BY45" s="69" t="s">
        <v>212</v>
      </c>
      <c r="BZ45" s="79">
        <v>47.9</v>
      </c>
      <c r="CA45" s="69">
        <v>0</v>
      </c>
      <c r="CB45" s="64">
        <v>1</v>
      </c>
      <c r="CC45" s="64"/>
      <c r="CD45" s="64"/>
      <c r="CE45" s="64"/>
      <c r="CF45" s="79">
        <v>5</v>
      </c>
      <c r="CG45" s="79">
        <v>15</v>
      </c>
      <c r="CH45" s="79">
        <v>8.3</v>
      </c>
      <c r="CI45" s="197">
        <v>0</v>
      </c>
      <c r="CJ45" s="69">
        <v>22.3261952896</v>
      </c>
      <c r="CK45" s="69">
        <v>100.4678788032</v>
      </c>
      <c r="CL45" s="69">
        <v>92.65371045184</v>
      </c>
      <c r="CM45" s="69">
        <v>0</v>
      </c>
      <c r="CN45" s="69" t="s">
        <v>212</v>
      </c>
      <c r="CO45" s="79">
        <v>49.1</v>
      </c>
      <c r="CP45" s="69">
        <v>0</v>
      </c>
      <c r="CQ45" s="64">
        <v>1</v>
      </c>
      <c r="CR45" s="64"/>
      <c r="CS45" s="64"/>
      <c r="CT45" s="64"/>
      <c r="CU45" s="79">
        <v>5</v>
      </c>
      <c r="CV45" s="79">
        <v>15</v>
      </c>
      <c r="CW45" s="79">
        <v>7.7</v>
      </c>
      <c r="CX45" s="197">
        <v>0</v>
      </c>
      <c r="CY45" s="69">
        <v>22.3261952896</v>
      </c>
      <c r="CZ45" s="69">
        <v>100.4678788032</v>
      </c>
      <c r="DA45" s="69">
        <v>85.95585186496</v>
      </c>
      <c r="DB45" s="69">
        <v>0</v>
      </c>
      <c r="DC45" s="69" t="s">
        <v>212</v>
      </c>
      <c r="DD45" s="78">
        <v>50.6</v>
      </c>
      <c r="DE45" s="69">
        <v>0</v>
      </c>
      <c r="DF45" s="64">
        <v>1</v>
      </c>
      <c r="DG45" s="64"/>
      <c r="DH45" s="64"/>
      <c r="DI45" s="64"/>
      <c r="DJ45" s="79">
        <v>5</v>
      </c>
      <c r="DK45" s="79">
        <v>15</v>
      </c>
      <c r="DL45" s="79">
        <v>6.8</v>
      </c>
      <c r="DM45" s="197">
        <v>0</v>
      </c>
      <c r="DN45" s="69">
        <v>22.3261952896</v>
      </c>
      <c r="DO45" s="69">
        <v>100.4678788032</v>
      </c>
      <c r="DP45" s="69">
        <v>75.90906398464</v>
      </c>
      <c r="DQ45" s="69">
        <v>0</v>
      </c>
      <c r="DR45" s="69" t="s">
        <v>212</v>
      </c>
      <c r="DS45" s="78">
        <v>52.8</v>
      </c>
      <c r="DT45" s="69">
        <v>0</v>
      </c>
      <c r="DU45" s="64">
        <v>1</v>
      </c>
      <c r="DV45" s="64"/>
      <c r="DW45" s="64"/>
      <c r="DX45" s="64"/>
      <c r="DY45" s="79">
        <v>5</v>
      </c>
      <c r="DZ45" s="79">
        <v>15</v>
      </c>
      <c r="EA45" s="79">
        <v>5.9</v>
      </c>
      <c r="EB45" s="197">
        <v>0</v>
      </c>
      <c r="EC45" s="69">
        <v>22.3261952896</v>
      </c>
      <c r="ED45" s="69">
        <v>100.4678788032</v>
      </c>
      <c r="EE45" s="69">
        <v>65.86227610432</v>
      </c>
      <c r="EF45" s="69">
        <v>0</v>
      </c>
      <c r="EG45" s="69" t="s">
        <v>212</v>
      </c>
      <c r="EH45" s="79">
        <v>52.8</v>
      </c>
      <c r="EI45" s="69">
        <v>0</v>
      </c>
      <c r="EJ45" s="64">
        <v>1</v>
      </c>
      <c r="EK45" s="64"/>
      <c r="EL45" s="64"/>
      <c r="EM45" s="64"/>
      <c r="EN45" s="79">
        <v>5</v>
      </c>
      <c r="EO45" s="79">
        <v>15</v>
      </c>
      <c r="EP45" s="79">
        <v>5.9</v>
      </c>
      <c r="EQ45" s="69">
        <v>0</v>
      </c>
      <c r="ER45" s="69">
        <v>13.9567862618</v>
      </c>
      <c r="ES45" s="69">
        <v>62.8055381781</v>
      </c>
      <c r="ET45" s="69">
        <v>41.17251947231</v>
      </c>
      <c r="EU45" s="69">
        <v>0</v>
      </c>
      <c r="EV45" s="69" t="s">
        <v>212</v>
      </c>
      <c r="EW45" s="69" t="s">
        <v>212</v>
      </c>
      <c r="EX45" s="69" t="s">
        <v>366</v>
      </c>
      <c r="EY45" s="69">
        <v>68379</v>
      </c>
      <c r="EZ45" s="69">
        <v>56610</v>
      </c>
      <c r="FA45" s="69">
        <v>82128</v>
      </c>
      <c r="FB45" s="78">
        <v>45.0768415474298</v>
      </c>
      <c r="FC45" s="69">
        <v>0</v>
      </c>
      <c r="FD45" s="64">
        <v>0</v>
      </c>
      <c r="FE45" s="64"/>
      <c r="FF45" s="64"/>
      <c r="FG45" s="64"/>
      <c r="FH45" s="79">
        <v>5</v>
      </c>
      <c r="FI45" s="79">
        <v>15</v>
      </c>
      <c r="FJ45" s="79">
        <v>10.8706641229914</v>
      </c>
      <c r="FK45" s="197">
        <v>1238.09829600254</v>
      </c>
      <c r="FL45" s="69">
        <v>113.22</v>
      </c>
      <c r="FM45" s="69">
        <v>509.49</v>
      </c>
      <c r="FN45" s="69">
        <v>615.388296002542</v>
      </c>
      <c r="FO45" s="69">
        <v>1238.09829600254</v>
      </c>
      <c r="FP45" s="57" t="s">
        <v>212</v>
      </c>
      <c r="FQ45" s="57" t="s">
        <v>212</v>
      </c>
      <c r="FR45" s="214" t="s">
        <v>212</v>
      </c>
    </row>
    <row r="46" ht="14.1" customHeight="1" spans="1:174">
      <c r="A46" s="68" t="s">
        <v>227</v>
      </c>
      <c r="B46" s="68" t="s">
        <v>222</v>
      </c>
      <c r="C46" s="69">
        <v>12570.3452998</v>
      </c>
      <c r="D46" s="69">
        <v>8872.201091</v>
      </c>
      <c r="E46" s="69">
        <v>2682.8102104</v>
      </c>
      <c r="F46" s="69">
        <v>1015.3339984</v>
      </c>
      <c r="G46" s="69">
        <v>13798.8146799</v>
      </c>
      <c r="H46" s="69">
        <v>9456.6917135</v>
      </c>
      <c r="I46" s="69">
        <v>2855.3504508</v>
      </c>
      <c r="J46" s="69">
        <v>1486.7725156</v>
      </c>
      <c r="K46" s="69">
        <v>16750.013238</v>
      </c>
      <c r="L46" s="69">
        <v>11014.411978</v>
      </c>
      <c r="M46" s="69">
        <v>3965.8690384</v>
      </c>
      <c r="N46" s="69">
        <v>1769.7322216</v>
      </c>
      <c r="O46" s="69">
        <v>12570.3452998</v>
      </c>
      <c r="P46" s="69">
        <v>13798.8146799</v>
      </c>
      <c r="Q46" s="69">
        <v>16750.013238</v>
      </c>
      <c r="R46" s="78">
        <v>21.3873338149751</v>
      </c>
      <c r="S46" s="79">
        <v>18.9683633293698</v>
      </c>
      <c r="T46" s="79" t="s">
        <v>212</v>
      </c>
      <c r="U46" s="69">
        <v>1</v>
      </c>
      <c r="V46" s="69">
        <v>0</v>
      </c>
      <c r="W46" s="64"/>
      <c r="X46" s="64"/>
      <c r="Y46" s="64"/>
      <c r="Z46" s="79">
        <v>0</v>
      </c>
      <c r="AA46" s="79">
        <v>0</v>
      </c>
      <c r="AB46" s="79">
        <v>0</v>
      </c>
      <c r="AC46" s="197">
        <v>0</v>
      </c>
      <c r="AD46" s="69">
        <v>0</v>
      </c>
      <c r="AE46" s="69">
        <v>0</v>
      </c>
      <c r="AF46" s="69">
        <v>0</v>
      </c>
      <c r="AG46" s="79">
        <v>20.5</v>
      </c>
      <c r="AH46" s="69">
        <v>0</v>
      </c>
      <c r="AI46" s="64">
        <v>0</v>
      </c>
      <c r="AJ46" s="64"/>
      <c r="AK46" s="64"/>
      <c r="AL46" s="64"/>
      <c r="AM46" s="79">
        <v>4.7</v>
      </c>
      <c r="AN46" s="79">
        <v>0</v>
      </c>
      <c r="AO46" s="79">
        <v>0</v>
      </c>
      <c r="AP46" s="197">
        <v>25.941771598212</v>
      </c>
      <c r="AQ46" s="69">
        <v>25.941771598212</v>
      </c>
      <c r="AR46" s="69">
        <v>0</v>
      </c>
      <c r="AS46" s="69">
        <v>0</v>
      </c>
      <c r="AT46" s="69">
        <v>25.941771598212</v>
      </c>
      <c r="AU46" s="69" t="s">
        <v>212</v>
      </c>
      <c r="AV46" s="79">
        <v>20.5</v>
      </c>
      <c r="AW46" s="69">
        <v>0</v>
      </c>
      <c r="AX46" s="64">
        <v>0</v>
      </c>
      <c r="AY46" s="64"/>
      <c r="AZ46" s="64"/>
      <c r="BA46" s="64"/>
      <c r="BB46" s="79">
        <v>3.7</v>
      </c>
      <c r="BC46" s="79">
        <v>0</v>
      </c>
      <c r="BD46" s="79">
        <v>0</v>
      </c>
      <c r="BE46" s="197">
        <v>20.422245726252</v>
      </c>
      <c r="BF46" s="69">
        <v>20.422245726252</v>
      </c>
      <c r="BG46" s="69">
        <v>0</v>
      </c>
      <c r="BH46" s="69">
        <v>0</v>
      </c>
      <c r="BI46" s="69">
        <v>20.422245726252</v>
      </c>
      <c r="BJ46" s="69" t="s">
        <v>212</v>
      </c>
      <c r="BK46" s="79">
        <v>20.6</v>
      </c>
      <c r="BL46" s="69">
        <v>0</v>
      </c>
      <c r="BM46" s="64">
        <v>0</v>
      </c>
      <c r="BN46" s="64"/>
      <c r="BO46" s="64"/>
      <c r="BP46" s="64"/>
      <c r="BQ46" s="79">
        <v>2.5</v>
      </c>
      <c r="BR46" s="79">
        <v>0</v>
      </c>
      <c r="BS46" s="79">
        <v>0</v>
      </c>
      <c r="BT46" s="197">
        <v>13.7988146799</v>
      </c>
      <c r="BU46" s="69">
        <v>13.7988146799</v>
      </c>
      <c r="BV46" s="69">
        <v>0</v>
      </c>
      <c r="BW46" s="69">
        <v>0</v>
      </c>
      <c r="BX46" s="69">
        <v>13.7988146799</v>
      </c>
      <c r="BY46" s="69" t="s">
        <v>212</v>
      </c>
      <c r="BZ46" s="79">
        <v>20.6</v>
      </c>
      <c r="CA46" s="69">
        <v>0</v>
      </c>
      <c r="CB46" s="64">
        <v>0</v>
      </c>
      <c r="CC46" s="64"/>
      <c r="CD46" s="64"/>
      <c r="CE46" s="64"/>
      <c r="CF46" s="79">
        <v>1</v>
      </c>
      <c r="CG46" s="79">
        <v>0</v>
      </c>
      <c r="CH46" s="79">
        <v>0</v>
      </c>
      <c r="CI46" s="197">
        <v>5.51952587196</v>
      </c>
      <c r="CJ46" s="69">
        <v>5.51952587196</v>
      </c>
      <c r="CK46" s="69">
        <v>0</v>
      </c>
      <c r="CL46" s="69">
        <v>0</v>
      </c>
      <c r="CM46" s="69">
        <v>5.51952587196</v>
      </c>
      <c r="CN46" s="69" t="s">
        <v>212</v>
      </c>
      <c r="CO46" s="79">
        <v>20.7</v>
      </c>
      <c r="CP46" s="69">
        <v>1</v>
      </c>
      <c r="CQ46" s="64">
        <v>0</v>
      </c>
      <c r="CR46" s="64"/>
      <c r="CS46" s="64"/>
      <c r="CT46" s="64"/>
      <c r="CU46" s="79">
        <v>0</v>
      </c>
      <c r="CV46" s="79">
        <v>0</v>
      </c>
      <c r="CW46" s="79">
        <v>0</v>
      </c>
      <c r="CX46" s="197">
        <v>0</v>
      </c>
      <c r="CY46" s="69">
        <v>0</v>
      </c>
      <c r="CZ46" s="69">
        <v>0</v>
      </c>
      <c r="DA46" s="69">
        <v>0</v>
      </c>
      <c r="DB46" s="69">
        <v>0</v>
      </c>
      <c r="DC46" s="69" t="s">
        <v>212</v>
      </c>
      <c r="DD46" s="78">
        <v>20.7</v>
      </c>
      <c r="DE46" s="69">
        <v>1</v>
      </c>
      <c r="DF46" s="64">
        <v>0</v>
      </c>
      <c r="DG46" s="64"/>
      <c r="DH46" s="64"/>
      <c r="DI46" s="64"/>
      <c r="DJ46" s="79">
        <v>0</v>
      </c>
      <c r="DK46" s="79">
        <v>0</v>
      </c>
      <c r="DL46" s="79">
        <v>0</v>
      </c>
      <c r="DM46" s="197">
        <v>0</v>
      </c>
      <c r="DN46" s="69">
        <v>0</v>
      </c>
      <c r="DO46" s="69">
        <v>0</v>
      </c>
      <c r="DP46" s="69">
        <v>0</v>
      </c>
      <c r="DQ46" s="69">
        <v>0</v>
      </c>
      <c r="DR46" s="69" t="s">
        <v>212</v>
      </c>
      <c r="DS46" s="78">
        <v>20.9</v>
      </c>
      <c r="DT46" s="69">
        <v>1</v>
      </c>
      <c r="DU46" s="64">
        <v>0</v>
      </c>
      <c r="DV46" s="64"/>
      <c r="DW46" s="64"/>
      <c r="DX46" s="64"/>
      <c r="DY46" s="79">
        <v>0</v>
      </c>
      <c r="DZ46" s="79">
        <v>0</v>
      </c>
      <c r="EA46" s="79">
        <v>0</v>
      </c>
      <c r="EB46" s="197">
        <v>0</v>
      </c>
      <c r="EC46" s="69">
        <v>0</v>
      </c>
      <c r="ED46" s="69">
        <v>0</v>
      </c>
      <c r="EE46" s="69">
        <v>0</v>
      </c>
      <c r="EF46" s="69">
        <v>0</v>
      </c>
      <c r="EG46" s="69" t="s">
        <v>212</v>
      </c>
      <c r="EH46" s="79">
        <v>20.9</v>
      </c>
      <c r="EI46" s="69">
        <v>1</v>
      </c>
      <c r="EJ46" s="64">
        <v>0</v>
      </c>
      <c r="EK46" s="64"/>
      <c r="EL46" s="64"/>
      <c r="EM46" s="64"/>
      <c r="EN46" s="79">
        <v>0</v>
      </c>
      <c r="EO46" s="79">
        <v>0</v>
      </c>
      <c r="EP46" s="79">
        <v>0</v>
      </c>
      <c r="EQ46" s="69">
        <v>0</v>
      </c>
      <c r="ER46" s="69">
        <v>0</v>
      </c>
      <c r="ES46" s="69">
        <v>0</v>
      </c>
      <c r="ET46" s="69">
        <v>0</v>
      </c>
      <c r="EU46" s="69">
        <v>0</v>
      </c>
      <c r="EV46" s="69" t="s">
        <v>212</v>
      </c>
      <c r="EW46" s="69" t="s">
        <v>212</v>
      </c>
      <c r="EX46" s="69"/>
      <c r="EY46" s="69">
        <v>86620</v>
      </c>
      <c r="EZ46" s="69">
        <v>73313</v>
      </c>
      <c r="FA46" s="69">
        <v>88305</v>
      </c>
      <c r="FB46" s="78">
        <v>20.4493063985923</v>
      </c>
      <c r="FC46" s="69">
        <v>0</v>
      </c>
      <c r="FD46" s="64">
        <v>0</v>
      </c>
      <c r="FE46" s="64"/>
      <c r="FF46" s="64"/>
      <c r="FG46" s="64"/>
      <c r="FH46" s="79">
        <v>5</v>
      </c>
      <c r="FI46" s="79">
        <v>1.24312897415393</v>
      </c>
      <c r="FJ46" s="79">
        <v>0</v>
      </c>
      <c r="FK46" s="197">
        <v>201.308508689288</v>
      </c>
      <c r="FL46" s="69">
        <v>146.626</v>
      </c>
      <c r="FM46" s="69">
        <v>54.6825086892884</v>
      </c>
      <c r="FN46" s="69">
        <v>0</v>
      </c>
      <c r="FO46" s="69">
        <v>201.308508689288</v>
      </c>
      <c r="FP46" s="57" t="s">
        <v>212</v>
      </c>
      <c r="FQ46" s="57" t="s">
        <v>212</v>
      </c>
      <c r="FR46" s="214" t="s">
        <v>212</v>
      </c>
    </row>
    <row r="47" ht="14.1" customHeight="1" spans="1:174">
      <c r="A47" s="68" t="s">
        <v>228</v>
      </c>
      <c r="B47" s="68" t="s">
        <v>222</v>
      </c>
      <c r="C47" s="69">
        <v>14106.2752756</v>
      </c>
      <c r="D47" s="69">
        <v>10467.795952</v>
      </c>
      <c r="E47" s="69">
        <v>3496.3782708</v>
      </c>
      <c r="F47" s="69">
        <v>142.1010528</v>
      </c>
      <c r="G47" s="69">
        <v>15472.8736106</v>
      </c>
      <c r="H47" s="69">
        <v>7532.241931</v>
      </c>
      <c r="I47" s="69">
        <v>7749.2602448</v>
      </c>
      <c r="J47" s="69">
        <v>191.3714348</v>
      </c>
      <c r="K47" s="69">
        <v>19492.6277471</v>
      </c>
      <c r="L47" s="69">
        <v>9856.4709935</v>
      </c>
      <c r="M47" s="69">
        <v>9299.9793188</v>
      </c>
      <c r="N47" s="69">
        <v>336.1774348</v>
      </c>
      <c r="O47" s="69">
        <v>14106.2752756</v>
      </c>
      <c r="P47" s="69">
        <v>15472.8736106</v>
      </c>
      <c r="Q47" s="69">
        <v>19492.6277471</v>
      </c>
      <c r="R47" s="78">
        <v>25.9793638703685</v>
      </c>
      <c r="S47" s="79">
        <v>34.6498644537472</v>
      </c>
      <c r="T47" s="79" t="s">
        <v>212</v>
      </c>
      <c r="U47" s="69">
        <v>1</v>
      </c>
      <c r="V47" s="69">
        <v>0</v>
      </c>
      <c r="W47" s="64"/>
      <c r="X47" s="64"/>
      <c r="Y47" s="64"/>
      <c r="Z47" s="79">
        <v>0</v>
      </c>
      <c r="AA47" s="79">
        <v>0</v>
      </c>
      <c r="AB47" s="79">
        <v>0</v>
      </c>
      <c r="AC47" s="197">
        <v>0</v>
      </c>
      <c r="AD47" s="69">
        <v>0</v>
      </c>
      <c r="AE47" s="69">
        <v>0</v>
      </c>
      <c r="AF47" s="69">
        <v>0</v>
      </c>
      <c r="AG47" s="79">
        <v>35.5</v>
      </c>
      <c r="AH47" s="69">
        <v>0</v>
      </c>
      <c r="AI47" s="64">
        <v>0</v>
      </c>
      <c r="AJ47" s="64"/>
      <c r="AK47" s="64"/>
      <c r="AL47" s="64"/>
      <c r="AM47" s="79">
        <v>5</v>
      </c>
      <c r="AN47" s="79">
        <v>14.7</v>
      </c>
      <c r="AO47" s="79">
        <v>0</v>
      </c>
      <c r="AP47" s="197">
        <v>167.416492466692</v>
      </c>
      <c r="AQ47" s="69">
        <v>30.9457472212</v>
      </c>
      <c r="AR47" s="69">
        <v>136.470745245492</v>
      </c>
      <c r="AS47" s="69">
        <v>0</v>
      </c>
      <c r="AT47" s="69">
        <v>167.416492466692</v>
      </c>
      <c r="AU47" s="69" t="s">
        <v>212</v>
      </c>
      <c r="AV47" s="79">
        <v>35</v>
      </c>
      <c r="AW47" s="69">
        <v>0</v>
      </c>
      <c r="AX47" s="64">
        <v>0</v>
      </c>
      <c r="AY47" s="64"/>
      <c r="AZ47" s="64"/>
      <c r="BA47" s="64"/>
      <c r="BB47" s="79">
        <v>5</v>
      </c>
      <c r="BC47" s="79">
        <v>13.2</v>
      </c>
      <c r="BD47" s="79">
        <v>0</v>
      </c>
      <c r="BE47" s="197">
        <v>153.490906217152</v>
      </c>
      <c r="BF47" s="69">
        <v>30.9457472212</v>
      </c>
      <c r="BG47" s="69">
        <v>122.545158995952</v>
      </c>
      <c r="BH47" s="69">
        <v>0</v>
      </c>
      <c r="BI47" s="69">
        <v>153.490906217152</v>
      </c>
      <c r="BJ47" s="69" t="s">
        <v>212</v>
      </c>
      <c r="BK47" s="79">
        <v>34.3</v>
      </c>
      <c r="BL47" s="69">
        <v>0</v>
      </c>
      <c r="BM47" s="64">
        <v>0</v>
      </c>
      <c r="BN47" s="64"/>
      <c r="BO47" s="64"/>
      <c r="BP47" s="64"/>
      <c r="BQ47" s="79">
        <v>5</v>
      </c>
      <c r="BR47" s="79">
        <v>11.2</v>
      </c>
      <c r="BS47" s="79">
        <v>0</v>
      </c>
      <c r="BT47" s="197">
        <v>134.923457884432</v>
      </c>
      <c r="BU47" s="69">
        <v>30.9457472212</v>
      </c>
      <c r="BV47" s="69">
        <v>103.977710663232</v>
      </c>
      <c r="BW47" s="69">
        <v>0</v>
      </c>
      <c r="BX47" s="69">
        <v>134.923457884432</v>
      </c>
      <c r="BY47" s="69" t="s">
        <v>212</v>
      </c>
      <c r="BZ47" s="79">
        <v>33.6</v>
      </c>
      <c r="CA47" s="69">
        <v>0</v>
      </c>
      <c r="CB47" s="64">
        <v>0</v>
      </c>
      <c r="CC47" s="64"/>
      <c r="CD47" s="64"/>
      <c r="CE47" s="64"/>
      <c r="CF47" s="79">
        <v>5</v>
      </c>
      <c r="CG47" s="79">
        <v>9</v>
      </c>
      <c r="CH47" s="79">
        <v>0</v>
      </c>
      <c r="CI47" s="197">
        <v>114.49926471844</v>
      </c>
      <c r="CJ47" s="69">
        <v>30.9457472212</v>
      </c>
      <c r="CK47" s="69">
        <v>83.55351749724</v>
      </c>
      <c r="CL47" s="69">
        <v>0</v>
      </c>
      <c r="CM47" s="69">
        <v>114.49926471844</v>
      </c>
      <c r="CN47" s="69" t="s">
        <v>212</v>
      </c>
      <c r="CO47" s="79">
        <v>32.7</v>
      </c>
      <c r="CP47" s="69">
        <v>0</v>
      </c>
      <c r="CQ47" s="64">
        <v>0</v>
      </c>
      <c r="CR47" s="64"/>
      <c r="CS47" s="64"/>
      <c r="CT47" s="64"/>
      <c r="CU47" s="79">
        <v>5</v>
      </c>
      <c r="CV47" s="79">
        <v>6.3</v>
      </c>
      <c r="CW47" s="79">
        <v>0</v>
      </c>
      <c r="CX47" s="197">
        <v>89.433209469268</v>
      </c>
      <c r="CY47" s="69">
        <v>30.9457472212</v>
      </c>
      <c r="CZ47" s="69">
        <v>58.487462248068</v>
      </c>
      <c r="DA47" s="69">
        <v>0</v>
      </c>
      <c r="DB47" s="69">
        <v>89.433209469268</v>
      </c>
      <c r="DC47" s="69" t="s">
        <v>212</v>
      </c>
      <c r="DD47" s="78">
        <v>31.5</v>
      </c>
      <c r="DE47" s="69">
        <v>0</v>
      </c>
      <c r="DF47" s="64">
        <v>0</v>
      </c>
      <c r="DG47" s="64"/>
      <c r="DH47" s="64"/>
      <c r="DI47" s="64"/>
      <c r="DJ47" s="79">
        <v>5</v>
      </c>
      <c r="DK47" s="79">
        <v>2.7</v>
      </c>
      <c r="DL47" s="79">
        <v>0</v>
      </c>
      <c r="DM47" s="197">
        <v>56.011802470372</v>
      </c>
      <c r="DN47" s="69">
        <v>30.9457472212</v>
      </c>
      <c r="DO47" s="69">
        <v>25.066055249172</v>
      </c>
      <c r="DP47" s="69">
        <v>0</v>
      </c>
      <c r="DQ47" s="69">
        <v>56.011802470372</v>
      </c>
      <c r="DR47" s="69" t="s">
        <v>212</v>
      </c>
      <c r="DS47" s="78">
        <v>30.2</v>
      </c>
      <c r="DT47" s="69">
        <v>0</v>
      </c>
      <c r="DU47" s="64">
        <v>0</v>
      </c>
      <c r="DV47" s="64"/>
      <c r="DW47" s="64"/>
      <c r="DX47" s="64"/>
      <c r="DY47" s="79">
        <v>3.3</v>
      </c>
      <c r="DZ47" s="79">
        <v>0</v>
      </c>
      <c r="EA47" s="79">
        <v>0</v>
      </c>
      <c r="EB47" s="197">
        <v>20.424193165992</v>
      </c>
      <c r="EC47" s="69">
        <v>20.424193165992</v>
      </c>
      <c r="ED47" s="69">
        <v>0</v>
      </c>
      <c r="EE47" s="69">
        <v>0</v>
      </c>
      <c r="EF47" s="69">
        <v>20.424193165992</v>
      </c>
      <c r="EG47" s="69" t="s">
        <v>212</v>
      </c>
      <c r="EH47" s="79">
        <v>30.2</v>
      </c>
      <c r="EI47" s="69">
        <v>0</v>
      </c>
      <c r="EJ47" s="64">
        <v>0</v>
      </c>
      <c r="EK47" s="64"/>
      <c r="EL47" s="64"/>
      <c r="EM47" s="64"/>
      <c r="EN47" s="79">
        <v>3.3</v>
      </c>
      <c r="EO47" s="79">
        <v>0</v>
      </c>
      <c r="EP47" s="79">
        <v>0</v>
      </c>
      <c r="EQ47" s="69">
        <v>5.30607546018</v>
      </c>
      <c r="ER47" s="69">
        <v>5.30607546018</v>
      </c>
      <c r="ES47" s="69">
        <v>0</v>
      </c>
      <c r="ET47" s="69">
        <v>0</v>
      </c>
      <c r="EU47" s="69">
        <v>5.30607546018</v>
      </c>
      <c r="EV47" s="69">
        <v>100</v>
      </c>
      <c r="EW47" s="69" t="s">
        <v>212</v>
      </c>
      <c r="EX47" s="69"/>
      <c r="EY47" s="69">
        <v>43671</v>
      </c>
      <c r="EZ47" s="69">
        <v>41240</v>
      </c>
      <c r="FA47" s="69">
        <v>56256</v>
      </c>
      <c r="FB47" s="78">
        <v>36.4112512124151</v>
      </c>
      <c r="FC47" s="69">
        <v>0</v>
      </c>
      <c r="FD47" s="64">
        <v>0</v>
      </c>
      <c r="FE47" s="64"/>
      <c r="FF47" s="64"/>
      <c r="FG47" s="64"/>
      <c r="FH47" s="79">
        <v>5</v>
      </c>
      <c r="FI47" s="79">
        <v>15</v>
      </c>
      <c r="FJ47" s="79">
        <v>2.20507378797673</v>
      </c>
      <c r="FK47" s="197">
        <v>544.57724301616</v>
      </c>
      <c r="FL47" s="69">
        <v>82.48</v>
      </c>
      <c r="FM47" s="69">
        <v>371.16</v>
      </c>
      <c r="FN47" s="69">
        <v>90.9372430161603</v>
      </c>
      <c r="FO47" s="69">
        <v>544.57724301616</v>
      </c>
      <c r="FP47" s="57" t="s">
        <v>242</v>
      </c>
      <c r="FQ47" s="57" t="s">
        <v>242</v>
      </c>
      <c r="FR47" s="214">
        <v>1</v>
      </c>
    </row>
    <row r="48" ht="14.1" customHeight="1" spans="1:174">
      <c r="A48" s="68" t="s">
        <v>229</v>
      </c>
      <c r="B48" s="68" t="s">
        <v>222</v>
      </c>
      <c r="C48" s="69">
        <v>13899.2376261</v>
      </c>
      <c r="D48" s="69">
        <v>11033.5370165</v>
      </c>
      <c r="E48" s="69">
        <v>2370.5404308</v>
      </c>
      <c r="F48" s="69">
        <v>495.1601788</v>
      </c>
      <c r="G48" s="69">
        <v>12270.2284834</v>
      </c>
      <c r="H48" s="69">
        <v>8451.303665</v>
      </c>
      <c r="I48" s="69">
        <v>3081.6592132</v>
      </c>
      <c r="J48" s="69">
        <v>737.2656052</v>
      </c>
      <c r="K48" s="69">
        <v>13449.5638967</v>
      </c>
      <c r="L48" s="69">
        <v>9399.3584475</v>
      </c>
      <c r="M48" s="69">
        <v>3157.8054904</v>
      </c>
      <c r="N48" s="69">
        <v>892.3999588</v>
      </c>
      <c r="O48" s="69">
        <v>13899.2376261</v>
      </c>
      <c r="P48" s="69">
        <v>12270.2284834</v>
      </c>
      <c r="Q48" s="69">
        <v>13449.5638967</v>
      </c>
      <c r="R48" s="78">
        <v>9.61135658472445</v>
      </c>
      <c r="S48" s="79">
        <v>15.7640402924354</v>
      </c>
      <c r="T48" s="79" t="s">
        <v>212</v>
      </c>
      <c r="U48" s="69">
        <v>1</v>
      </c>
      <c r="V48" s="69">
        <v>1</v>
      </c>
      <c r="W48" s="64"/>
      <c r="X48" s="64"/>
      <c r="Y48" s="64"/>
      <c r="Z48" s="79">
        <v>0</v>
      </c>
      <c r="AA48" s="79">
        <v>0</v>
      </c>
      <c r="AB48" s="79">
        <v>0</v>
      </c>
      <c r="AC48" s="197">
        <v>0</v>
      </c>
      <c r="AD48" s="69">
        <v>0</v>
      </c>
      <c r="AE48" s="69">
        <v>0</v>
      </c>
      <c r="AF48" s="69">
        <v>0</v>
      </c>
      <c r="AG48" s="79">
        <v>12.8</v>
      </c>
      <c r="AH48" s="69">
        <v>1</v>
      </c>
      <c r="AI48" s="64">
        <v>1</v>
      </c>
      <c r="AJ48" s="64"/>
      <c r="AK48" s="64"/>
      <c r="AL48" s="64"/>
      <c r="AM48" s="79">
        <v>0</v>
      </c>
      <c r="AN48" s="79">
        <v>0</v>
      </c>
      <c r="AO48" s="79">
        <v>0</v>
      </c>
      <c r="AP48" s="197">
        <v>0</v>
      </c>
      <c r="AQ48" s="69">
        <v>0</v>
      </c>
      <c r="AR48" s="69">
        <v>0</v>
      </c>
      <c r="AS48" s="69">
        <v>0</v>
      </c>
      <c r="AT48" s="69">
        <v>0</v>
      </c>
      <c r="AU48" s="69" t="s">
        <v>212</v>
      </c>
      <c r="AV48" s="79">
        <v>12.7</v>
      </c>
      <c r="AW48" s="69">
        <v>1</v>
      </c>
      <c r="AX48" s="64">
        <v>1</v>
      </c>
      <c r="AY48" s="64"/>
      <c r="AZ48" s="64"/>
      <c r="BA48" s="64"/>
      <c r="BB48" s="79">
        <v>0</v>
      </c>
      <c r="BC48" s="79">
        <v>0</v>
      </c>
      <c r="BD48" s="79">
        <v>0</v>
      </c>
      <c r="BE48" s="197">
        <v>0</v>
      </c>
      <c r="BF48" s="69">
        <v>0</v>
      </c>
      <c r="BG48" s="69">
        <v>0</v>
      </c>
      <c r="BH48" s="69">
        <v>0</v>
      </c>
      <c r="BI48" s="69">
        <v>0</v>
      </c>
      <c r="BJ48" s="69" t="s">
        <v>212</v>
      </c>
      <c r="BK48" s="79">
        <v>12.6</v>
      </c>
      <c r="BL48" s="69">
        <v>1</v>
      </c>
      <c r="BM48" s="64">
        <v>1</v>
      </c>
      <c r="BN48" s="64"/>
      <c r="BO48" s="64"/>
      <c r="BP48" s="64"/>
      <c r="BQ48" s="79">
        <v>0</v>
      </c>
      <c r="BR48" s="79">
        <v>0</v>
      </c>
      <c r="BS48" s="79">
        <v>0</v>
      </c>
      <c r="BT48" s="197">
        <v>0</v>
      </c>
      <c r="BU48" s="69">
        <v>0</v>
      </c>
      <c r="BV48" s="69">
        <v>0</v>
      </c>
      <c r="BW48" s="69">
        <v>0</v>
      </c>
      <c r="BX48" s="69">
        <v>0</v>
      </c>
      <c r="BY48" s="69" t="s">
        <v>212</v>
      </c>
      <c r="BZ48" s="79">
        <v>12.5</v>
      </c>
      <c r="CA48" s="69">
        <v>1</v>
      </c>
      <c r="CB48" s="64">
        <v>1</v>
      </c>
      <c r="CC48" s="64"/>
      <c r="CD48" s="64"/>
      <c r="CE48" s="64"/>
      <c r="CF48" s="79">
        <v>0</v>
      </c>
      <c r="CG48" s="79">
        <v>0</v>
      </c>
      <c r="CH48" s="79">
        <v>0</v>
      </c>
      <c r="CI48" s="197">
        <v>0</v>
      </c>
      <c r="CJ48" s="69">
        <v>0</v>
      </c>
      <c r="CK48" s="69">
        <v>0</v>
      </c>
      <c r="CL48" s="69">
        <v>0</v>
      </c>
      <c r="CM48" s="69">
        <v>0</v>
      </c>
      <c r="CN48" s="69" t="s">
        <v>212</v>
      </c>
      <c r="CO48" s="79">
        <v>12.3</v>
      </c>
      <c r="CP48" s="69">
        <v>1</v>
      </c>
      <c r="CQ48" s="64">
        <v>1</v>
      </c>
      <c r="CR48" s="64"/>
      <c r="CS48" s="64"/>
      <c r="CT48" s="64"/>
      <c r="CU48" s="79">
        <v>0</v>
      </c>
      <c r="CV48" s="79">
        <v>0</v>
      </c>
      <c r="CW48" s="79">
        <v>0</v>
      </c>
      <c r="CX48" s="197">
        <v>0</v>
      </c>
      <c r="CY48" s="69">
        <v>0</v>
      </c>
      <c r="CZ48" s="69">
        <v>0</v>
      </c>
      <c r="DA48" s="69">
        <v>0</v>
      </c>
      <c r="DB48" s="69">
        <v>0</v>
      </c>
      <c r="DC48" s="69" t="s">
        <v>212</v>
      </c>
      <c r="DD48" s="78">
        <v>12</v>
      </c>
      <c r="DE48" s="69">
        <v>1</v>
      </c>
      <c r="DF48" s="64">
        <v>1</v>
      </c>
      <c r="DG48" s="64"/>
      <c r="DH48" s="64"/>
      <c r="DI48" s="64"/>
      <c r="DJ48" s="79">
        <v>0</v>
      </c>
      <c r="DK48" s="79">
        <v>0</v>
      </c>
      <c r="DL48" s="79">
        <v>0</v>
      </c>
      <c r="DM48" s="197">
        <v>0</v>
      </c>
      <c r="DN48" s="69">
        <v>0</v>
      </c>
      <c r="DO48" s="69">
        <v>0</v>
      </c>
      <c r="DP48" s="69">
        <v>0</v>
      </c>
      <c r="DQ48" s="69">
        <v>0</v>
      </c>
      <c r="DR48" s="69" t="s">
        <v>212</v>
      </c>
      <c r="DS48" s="78">
        <v>11.6</v>
      </c>
      <c r="DT48" s="69">
        <v>1</v>
      </c>
      <c r="DU48" s="64">
        <v>1</v>
      </c>
      <c r="DV48" s="64"/>
      <c r="DW48" s="64"/>
      <c r="DX48" s="64"/>
      <c r="DY48" s="79">
        <v>0</v>
      </c>
      <c r="DZ48" s="79">
        <v>0</v>
      </c>
      <c r="EA48" s="79">
        <v>0</v>
      </c>
      <c r="EB48" s="197">
        <v>0</v>
      </c>
      <c r="EC48" s="69">
        <v>0</v>
      </c>
      <c r="ED48" s="69">
        <v>0</v>
      </c>
      <c r="EE48" s="69">
        <v>0</v>
      </c>
      <c r="EF48" s="69">
        <v>0</v>
      </c>
      <c r="EG48" s="69" t="s">
        <v>212</v>
      </c>
      <c r="EH48" s="79">
        <v>11.6</v>
      </c>
      <c r="EI48" s="69">
        <v>1</v>
      </c>
      <c r="EJ48" s="64">
        <v>1</v>
      </c>
      <c r="EK48" s="64"/>
      <c r="EL48" s="64"/>
      <c r="EM48" s="64"/>
      <c r="EN48" s="79">
        <v>0</v>
      </c>
      <c r="EO48" s="79">
        <v>0</v>
      </c>
      <c r="EP48" s="79">
        <v>0</v>
      </c>
      <c r="EQ48" s="69">
        <v>0</v>
      </c>
      <c r="ER48" s="69">
        <v>0</v>
      </c>
      <c r="ES48" s="69">
        <v>0</v>
      </c>
      <c r="ET48" s="69">
        <v>0</v>
      </c>
      <c r="EU48" s="69">
        <v>0</v>
      </c>
      <c r="EV48" s="69" t="s">
        <v>212</v>
      </c>
      <c r="EW48" s="69" t="s">
        <v>212</v>
      </c>
      <c r="EX48" s="69"/>
      <c r="EY48" s="69">
        <v>68854</v>
      </c>
      <c r="EZ48" s="69">
        <v>75526</v>
      </c>
      <c r="FA48" s="69">
        <v>85318</v>
      </c>
      <c r="FB48" s="78">
        <v>12.9650716309615</v>
      </c>
      <c r="FC48" s="69">
        <v>1</v>
      </c>
      <c r="FD48" s="64">
        <v>0</v>
      </c>
      <c r="FE48" s="64"/>
      <c r="FF48" s="64"/>
      <c r="FG48" s="64"/>
      <c r="FH48" s="79">
        <v>0</v>
      </c>
      <c r="FI48" s="79">
        <v>0</v>
      </c>
      <c r="FJ48" s="79">
        <v>0</v>
      </c>
      <c r="FK48" s="197">
        <v>0</v>
      </c>
      <c r="FL48" s="69">
        <v>0</v>
      </c>
      <c r="FM48" s="69">
        <v>0</v>
      </c>
      <c r="FN48" s="69">
        <v>0</v>
      </c>
      <c r="FO48" s="69">
        <v>0</v>
      </c>
      <c r="FP48" s="57" t="s">
        <v>212</v>
      </c>
      <c r="FQ48" s="57" t="s">
        <v>212</v>
      </c>
      <c r="FR48" s="214" t="s">
        <v>212</v>
      </c>
    </row>
    <row r="49" ht="14.1" customHeight="1" spans="1:174">
      <c r="A49" s="68" t="s">
        <v>322</v>
      </c>
      <c r="B49" s="68" t="s">
        <v>230</v>
      </c>
      <c r="C49" s="69">
        <v>20782.8276023</v>
      </c>
      <c r="D49" s="69">
        <v>13259.6621615</v>
      </c>
      <c r="E49" s="69">
        <v>5333.4068896</v>
      </c>
      <c r="F49" s="69">
        <v>2189.7585512</v>
      </c>
      <c r="G49" s="69">
        <v>18248.1221396</v>
      </c>
      <c r="H49" s="69">
        <v>8953.219434</v>
      </c>
      <c r="I49" s="69">
        <v>8888.0714548</v>
      </c>
      <c r="J49" s="69">
        <v>406.8312508</v>
      </c>
      <c r="K49" s="69">
        <v>25183.2003838</v>
      </c>
      <c r="L49" s="69">
        <v>15077.987831</v>
      </c>
      <c r="M49" s="69">
        <v>9456.2948124</v>
      </c>
      <c r="N49" s="69">
        <v>648.9177404</v>
      </c>
      <c r="O49" s="69">
        <v>20782.8276023</v>
      </c>
      <c r="P49" s="69">
        <v>18248.1221396</v>
      </c>
      <c r="Q49" s="69">
        <v>25183.2003838</v>
      </c>
      <c r="R49" s="78">
        <v>38.004339247326</v>
      </c>
      <c r="S49" s="79">
        <v>31.4232242566944</v>
      </c>
      <c r="T49" s="79" t="s">
        <v>212</v>
      </c>
      <c r="U49" s="69">
        <v>0</v>
      </c>
      <c r="V49" s="69">
        <v>0</v>
      </c>
      <c r="W49" s="64"/>
      <c r="X49" s="64"/>
      <c r="Y49" s="64"/>
      <c r="Z49" s="79">
        <v>0.485583946026367</v>
      </c>
      <c r="AA49" s="79">
        <v>0</v>
      </c>
      <c r="AB49" s="79">
        <v>0</v>
      </c>
      <c r="AC49" s="197">
        <v>3.54439806244723</v>
      </c>
      <c r="AD49" s="69">
        <v>3.54439806244723</v>
      </c>
      <c r="AE49" s="69">
        <v>0</v>
      </c>
      <c r="AF49" s="69">
        <v>0</v>
      </c>
      <c r="AG49" s="79">
        <v>33.3</v>
      </c>
      <c r="AH49" s="69">
        <v>0</v>
      </c>
      <c r="AI49" s="64">
        <v>0</v>
      </c>
      <c r="AJ49" s="64"/>
      <c r="AK49" s="64"/>
      <c r="AL49" s="64"/>
      <c r="AM49" s="79">
        <v>5</v>
      </c>
      <c r="AN49" s="79">
        <v>12.5</v>
      </c>
      <c r="AO49" s="79">
        <v>0</v>
      </c>
      <c r="AP49" s="197">
        <v>173.3571603262</v>
      </c>
      <c r="AQ49" s="69">
        <v>36.4962442792</v>
      </c>
      <c r="AR49" s="69">
        <v>136.860916047</v>
      </c>
      <c r="AS49" s="69">
        <v>0</v>
      </c>
      <c r="AT49" s="69">
        <v>169.812762263753</v>
      </c>
      <c r="AU49" s="69" t="s">
        <v>212</v>
      </c>
      <c r="AV49" s="79">
        <v>33.5</v>
      </c>
      <c r="AW49" s="69">
        <v>0</v>
      </c>
      <c r="AX49" s="64">
        <v>0</v>
      </c>
      <c r="AY49" s="64"/>
      <c r="AZ49" s="64"/>
      <c r="BA49" s="64"/>
      <c r="BB49" s="79">
        <v>5</v>
      </c>
      <c r="BC49" s="79">
        <v>11.7</v>
      </c>
      <c r="BD49" s="79">
        <v>0</v>
      </c>
      <c r="BE49" s="197">
        <v>164.598061699192</v>
      </c>
      <c r="BF49" s="69">
        <v>36.4962442792</v>
      </c>
      <c r="BG49" s="69">
        <v>128.101817419992</v>
      </c>
      <c r="BH49" s="69">
        <v>0</v>
      </c>
      <c r="BI49" s="69">
        <v>161.053663636745</v>
      </c>
      <c r="BJ49" s="69" t="s">
        <v>212</v>
      </c>
      <c r="BK49" s="79">
        <v>33.8</v>
      </c>
      <c r="BL49" s="69">
        <v>0</v>
      </c>
      <c r="BM49" s="64">
        <v>0</v>
      </c>
      <c r="BN49" s="64"/>
      <c r="BO49" s="64"/>
      <c r="BP49" s="64"/>
      <c r="BQ49" s="79">
        <v>5</v>
      </c>
      <c r="BR49" s="79">
        <v>10.7</v>
      </c>
      <c r="BS49" s="79">
        <v>0</v>
      </c>
      <c r="BT49" s="197">
        <v>153.649188415432</v>
      </c>
      <c r="BU49" s="69">
        <v>36.4962442792</v>
      </c>
      <c r="BV49" s="69">
        <v>117.152944136232</v>
      </c>
      <c r="BW49" s="69">
        <v>0</v>
      </c>
      <c r="BX49" s="69">
        <v>150.104790352985</v>
      </c>
      <c r="BY49" s="69" t="s">
        <v>212</v>
      </c>
      <c r="BZ49" s="79">
        <v>34.1</v>
      </c>
      <c r="CA49" s="69">
        <v>0</v>
      </c>
      <c r="CB49" s="64">
        <v>0</v>
      </c>
      <c r="CC49" s="64"/>
      <c r="CD49" s="64"/>
      <c r="CE49" s="64"/>
      <c r="CF49" s="79">
        <v>5</v>
      </c>
      <c r="CG49" s="79">
        <v>9.5</v>
      </c>
      <c r="CH49" s="79">
        <v>0</v>
      </c>
      <c r="CI49" s="197">
        <v>140.51054047492</v>
      </c>
      <c r="CJ49" s="69">
        <v>36.4962442792</v>
      </c>
      <c r="CK49" s="69">
        <v>104.01429619572</v>
      </c>
      <c r="CL49" s="69">
        <v>0</v>
      </c>
      <c r="CM49" s="69">
        <v>136.966142412473</v>
      </c>
      <c r="CN49" s="69" t="s">
        <v>212</v>
      </c>
      <c r="CO49" s="79">
        <v>34.5</v>
      </c>
      <c r="CP49" s="69">
        <v>0</v>
      </c>
      <c r="CQ49" s="64">
        <v>0</v>
      </c>
      <c r="CR49" s="64"/>
      <c r="CS49" s="64"/>
      <c r="CT49" s="64"/>
      <c r="CU49" s="79">
        <v>5</v>
      </c>
      <c r="CV49" s="79">
        <v>8.1</v>
      </c>
      <c r="CW49" s="79">
        <v>0</v>
      </c>
      <c r="CX49" s="197">
        <v>125.182117877656</v>
      </c>
      <c r="CY49" s="69">
        <v>36.4962442792</v>
      </c>
      <c r="CZ49" s="69">
        <v>88.685873598456</v>
      </c>
      <c r="DA49" s="69">
        <v>0</v>
      </c>
      <c r="DB49" s="69">
        <v>121.637719815209</v>
      </c>
      <c r="DC49" s="69" t="s">
        <v>212</v>
      </c>
      <c r="DD49" s="78">
        <v>35</v>
      </c>
      <c r="DE49" s="69">
        <v>0</v>
      </c>
      <c r="DF49" s="64">
        <v>0</v>
      </c>
      <c r="DG49" s="64"/>
      <c r="DH49" s="64"/>
      <c r="DI49" s="64"/>
      <c r="DJ49" s="79">
        <v>5</v>
      </c>
      <c r="DK49" s="79">
        <v>6.2</v>
      </c>
      <c r="DL49" s="79">
        <v>0</v>
      </c>
      <c r="DM49" s="197">
        <v>104.379258638512</v>
      </c>
      <c r="DN49" s="69">
        <v>36.4962442792</v>
      </c>
      <c r="DO49" s="69">
        <v>67.883014359312</v>
      </c>
      <c r="DP49" s="69">
        <v>0</v>
      </c>
      <c r="DQ49" s="69">
        <v>100.834860576065</v>
      </c>
      <c r="DR49" s="69" t="s">
        <v>212</v>
      </c>
      <c r="DS49" s="78">
        <v>35.7</v>
      </c>
      <c r="DT49" s="69">
        <v>0</v>
      </c>
      <c r="DU49" s="64">
        <v>0</v>
      </c>
      <c r="DV49" s="64"/>
      <c r="DW49" s="64"/>
      <c r="DX49" s="64"/>
      <c r="DY49" s="79">
        <v>5</v>
      </c>
      <c r="DZ49" s="79">
        <v>3.8</v>
      </c>
      <c r="EA49" s="79">
        <v>0</v>
      </c>
      <c r="EB49" s="197">
        <v>78.1019627574881</v>
      </c>
      <c r="EC49" s="69">
        <v>36.4962442792</v>
      </c>
      <c r="ED49" s="69">
        <v>41.605718478288</v>
      </c>
      <c r="EE49" s="69">
        <v>0</v>
      </c>
      <c r="EF49" s="69">
        <v>74.5575646950408</v>
      </c>
      <c r="EG49" s="69" t="s">
        <v>212</v>
      </c>
      <c r="EH49" s="79">
        <v>35.7</v>
      </c>
      <c r="EI49" s="69">
        <v>0</v>
      </c>
      <c r="EJ49" s="64">
        <v>0</v>
      </c>
      <c r="EK49" s="64"/>
      <c r="EL49" s="64"/>
      <c r="EM49" s="64"/>
      <c r="EN49" s="79">
        <v>5</v>
      </c>
      <c r="EO49" s="79">
        <v>3.8</v>
      </c>
      <c r="EP49" s="79">
        <v>0</v>
      </c>
      <c r="EQ49" s="69">
        <v>29.682134885176</v>
      </c>
      <c r="ER49" s="69">
        <v>13.8701564884</v>
      </c>
      <c r="ES49" s="69">
        <v>15.811978396776</v>
      </c>
      <c r="ET49" s="69">
        <v>0</v>
      </c>
      <c r="EU49" s="69">
        <v>26.1377368227288</v>
      </c>
      <c r="EV49" s="69">
        <v>100</v>
      </c>
      <c r="EW49" s="69" t="s">
        <v>212</v>
      </c>
      <c r="EX49" s="69"/>
      <c r="EY49" s="69">
        <v>60732</v>
      </c>
      <c r="EZ49" s="69">
        <v>60297</v>
      </c>
      <c r="FA49" s="69">
        <v>80142</v>
      </c>
      <c r="FB49" s="78">
        <v>32.9120851783671</v>
      </c>
      <c r="FC49" s="69">
        <v>0</v>
      </c>
      <c r="FD49" s="64">
        <v>0</v>
      </c>
      <c r="FE49" s="64"/>
      <c r="FF49" s="64"/>
      <c r="FG49" s="64"/>
      <c r="FH49" s="79">
        <v>5</v>
      </c>
      <c r="FI49" s="79">
        <v>13.7059077539287</v>
      </c>
      <c r="FJ49" s="79">
        <v>0</v>
      </c>
      <c r="FK49" s="197">
        <v>616.449071903183</v>
      </c>
      <c r="FL49" s="69">
        <v>120.594</v>
      </c>
      <c r="FM49" s="69">
        <v>495.855071903183</v>
      </c>
      <c r="FN49" s="69">
        <v>0</v>
      </c>
      <c r="FO49" s="69">
        <v>612.904673840736</v>
      </c>
      <c r="FP49" s="57" t="s">
        <v>242</v>
      </c>
      <c r="FQ49" s="57" t="s">
        <v>242</v>
      </c>
      <c r="FR49" s="214">
        <v>1</v>
      </c>
    </row>
    <row r="50" ht="14.1" customHeight="1" spans="1:174">
      <c r="A50" s="68" t="s">
        <v>323</v>
      </c>
      <c r="B50" s="68" t="s">
        <v>230</v>
      </c>
      <c r="C50" s="69">
        <v>6498.0842137</v>
      </c>
      <c r="D50" s="69">
        <v>5408.1072505</v>
      </c>
      <c r="E50" s="69">
        <v>1047.1244436</v>
      </c>
      <c r="F50" s="69">
        <v>42.8525196</v>
      </c>
      <c r="G50" s="69">
        <v>9341.9690037</v>
      </c>
      <c r="H50" s="69">
        <v>6647.2184305</v>
      </c>
      <c r="I50" s="69">
        <v>2574.854234</v>
      </c>
      <c r="J50" s="69">
        <v>119.8963392</v>
      </c>
      <c r="K50" s="69">
        <v>9823.645619</v>
      </c>
      <c r="L50" s="69">
        <v>6608.707829</v>
      </c>
      <c r="M50" s="69">
        <v>3053.3795828</v>
      </c>
      <c r="N50" s="69">
        <v>161.5582072</v>
      </c>
      <c r="O50" s="69">
        <v>6498.0842137</v>
      </c>
      <c r="P50" s="69">
        <v>9341.9690037</v>
      </c>
      <c r="Q50" s="69">
        <v>9823.645619</v>
      </c>
      <c r="R50" s="78">
        <v>5.15605024068509</v>
      </c>
      <c r="S50" s="79">
        <v>15.7779152918313</v>
      </c>
      <c r="T50" s="79" t="s">
        <v>212</v>
      </c>
      <c r="U50" s="69">
        <v>1</v>
      </c>
      <c r="V50" s="69">
        <v>0</v>
      </c>
      <c r="W50" s="64"/>
      <c r="X50" s="64"/>
      <c r="Y50" s="64"/>
      <c r="Z50" s="79">
        <v>0</v>
      </c>
      <c r="AA50" s="79">
        <v>0</v>
      </c>
      <c r="AB50" s="79">
        <v>0</v>
      </c>
      <c r="AC50" s="197">
        <v>0</v>
      </c>
      <c r="AD50" s="69">
        <v>0</v>
      </c>
      <c r="AE50" s="69">
        <v>0</v>
      </c>
      <c r="AF50" s="69">
        <v>0</v>
      </c>
      <c r="AG50" s="79">
        <v>4.6</v>
      </c>
      <c r="AH50" s="69">
        <v>1</v>
      </c>
      <c r="AI50" s="64">
        <v>0</v>
      </c>
      <c r="AJ50" s="64"/>
      <c r="AK50" s="64"/>
      <c r="AL50" s="64"/>
      <c r="AM50" s="79">
        <v>0</v>
      </c>
      <c r="AN50" s="79">
        <v>0</v>
      </c>
      <c r="AO50" s="79">
        <v>0</v>
      </c>
      <c r="AP50" s="197">
        <v>0</v>
      </c>
      <c r="AQ50" s="69">
        <v>0</v>
      </c>
      <c r="AR50" s="69">
        <v>0</v>
      </c>
      <c r="AS50" s="69">
        <v>0</v>
      </c>
      <c r="AT50" s="69">
        <v>0</v>
      </c>
      <c r="AU50" s="69" t="s">
        <v>212</v>
      </c>
      <c r="AV50" s="79">
        <v>4.6</v>
      </c>
      <c r="AW50" s="69">
        <v>1</v>
      </c>
      <c r="AX50" s="64">
        <v>0</v>
      </c>
      <c r="AY50" s="64"/>
      <c r="AZ50" s="64"/>
      <c r="BA50" s="64"/>
      <c r="BB50" s="79">
        <v>0</v>
      </c>
      <c r="BC50" s="79">
        <v>0</v>
      </c>
      <c r="BD50" s="79">
        <v>0</v>
      </c>
      <c r="BE50" s="197">
        <v>0</v>
      </c>
      <c r="BF50" s="69">
        <v>0</v>
      </c>
      <c r="BG50" s="69">
        <v>0</v>
      </c>
      <c r="BH50" s="69">
        <v>0</v>
      </c>
      <c r="BI50" s="69">
        <v>0</v>
      </c>
      <c r="BJ50" s="69" t="s">
        <v>212</v>
      </c>
      <c r="BK50" s="79">
        <v>4.6</v>
      </c>
      <c r="BL50" s="69">
        <v>1</v>
      </c>
      <c r="BM50" s="64">
        <v>0</v>
      </c>
      <c r="BN50" s="64"/>
      <c r="BO50" s="64"/>
      <c r="BP50" s="64"/>
      <c r="BQ50" s="79">
        <v>0</v>
      </c>
      <c r="BR50" s="79">
        <v>0</v>
      </c>
      <c r="BS50" s="79">
        <v>0</v>
      </c>
      <c r="BT50" s="197">
        <v>0</v>
      </c>
      <c r="BU50" s="69">
        <v>0</v>
      </c>
      <c r="BV50" s="69">
        <v>0</v>
      </c>
      <c r="BW50" s="69">
        <v>0</v>
      </c>
      <c r="BX50" s="69">
        <v>0</v>
      </c>
      <c r="BY50" s="69" t="s">
        <v>212</v>
      </c>
      <c r="BZ50" s="79">
        <v>4.7</v>
      </c>
      <c r="CA50" s="69">
        <v>1</v>
      </c>
      <c r="CB50" s="64">
        <v>0</v>
      </c>
      <c r="CC50" s="64"/>
      <c r="CD50" s="64"/>
      <c r="CE50" s="64"/>
      <c r="CF50" s="79">
        <v>0</v>
      </c>
      <c r="CG50" s="79">
        <v>0</v>
      </c>
      <c r="CH50" s="79">
        <v>0</v>
      </c>
      <c r="CI50" s="197">
        <v>0</v>
      </c>
      <c r="CJ50" s="69">
        <v>0</v>
      </c>
      <c r="CK50" s="69">
        <v>0</v>
      </c>
      <c r="CL50" s="69">
        <v>0</v>
      </c>
      <c r="CM50" s="69">
        <v>0</v>
      </c>
      <c r="CN50" s="69" t="s">
        <v>212</v>
      </c>
      <c r="CO50" s="79">
        <v>4.7</v>
      </c>
      <c r="CP50" s="69">
        <v>1</v>
      </c>
      <c r="CQ50" s="64">
        <v>0</v>
      </c>
      <c r="CR50" s="64"/>
      <c r="CS50" s="64"/>
      <c r="CT50" s="64"/>
      <c r="CU50" s="79">
        <v>0</v>
      </c>
      <c r="CV50" s="79">
        <v>0</v>
      </c>
      <c r="CW50" s="79">
        <v>0</v>
      </c>
      <c r="CX50" s="197">
        <v>0</v>
      </c>
      <c r="CY50" s="69">
        <v>0</v>
      </c>
      <c r="CZ50" s="69">
        <v>0</v>
      </c>
      <c r="DA50" s="69">
        <v>0</v>
      </c>
      <c r="DB50" s="69">
        <v>0</v>
      </c>
      <c r="DC50" s="69" t="s">
        <v>212</v>
      </c>
      <c r="DD50" s="78">
        <v>4.7</v>
      </c>
      <c r="DE50" s="69">
        <v>1</v>
      </c>
      <c r="DF50" s="64">
        <v>0</v>
      </c>
      <c r="DG50" s="64"/>
      <c r="DH50" s="64"/>
      <c r="DI50" s="64"/>
      <c r="DJ50" s="79">
        <v>0</v>
      </c>
      <c r="DK50" s="79">
        <v>0</v>
      </c>
      <c r="DL50" s="79">
        <v>0</v>
      </c>
      <c r="DM50" s="197">
        <v>0</v>
      </c>
      <c r="DN50" s="69">
        <v>0</v>
      </c>
      <c r="DO50" s="69">
        <v>0</v>
      </c>
      <c r="DP50" s="69">
        <v>0</v>
      </c>
      <c r="DQ50" s="69">
        <v>0</v>
      </c>
      <c r="DR50" s="69" t="s">
        <v>212</v>
      </c>
      <c r="DS50" s="78">
        <v>4.8</v>
      </c>
      <c r="DT50" s="69">
        <v>1</v>
      </c>
      <c r="DU50" s="64">
        <v>0</v>
      </c>
      <c r="DV50" s="64"/>
      <c r="DW50" s="64"/>
      <c r="DX50" s="64"/>
      <c r="DY50" s="79">
        <v>0</v>
      </c>
      <c r="DZ50" s="79">
        <v>0</v>
      </c>
      <c r="EA50" s="79">
        <v>0</v>
      </c>
      <c r="EB50" s="197">
        <v>0</v>
      </c>
      <c r="EC50" s="69">
        <v>0</v>
      </c>
      <c r="ED50" s="69">
        <v>0</v>
      </c>
      <c r="EE50" s="69">
        <v>0</v>
      </c>
      <c r="EF50" s="69">
        <v>0</v>
      </c>
      <c r="EG50" s="69" t="s">
        <v>212</v>
      </c>
      <c r="EH50" s="79">
        <v>4.8</v>
      </c>
      <c r="EI50" s="69">
        <v>1</v>
      </c>
      <c r="EJ50" s="64">
        <v>0</v>
      </c>
      <c r="EK50" s="64"/>
      <c r="EL50" s="64"/>
      <c r="EM50" s="64"/>
      <c r="EN50" s="79">
        <v>0</v>
      </c>
      <c r="EO50" s="79">
        <v>0</v>
      </c>
      <c r="EP50" s="79">
        <v>0</v>
      </c>
      <c r="EQ50" s="69">
        <v>0</v>
      </c>
      <c r="ER50" s="69">
        <v>0</v>
      </c>
      <c r="ES50" s="69">
        <v>0</v>
      </c>
      <c r="ET50" s="69">
        <v>0</v>
      </c>
      <c r="EU50" s="69">
        <v>0</v>
      </c>
      <c r="EV50" s="69" t="s">
        <v>212</v>
      </c>
      <c r="EW50" s="69" t="s">
        <v>212</v>
      </c>
      <c r="EX50" s="69"/>
      <c r="EY50" s="69">
        <v>56044</v>
      </c>
      <c r="EZ50" s="69">
        <v>59538</v>
      </c>
      <c r="FA50" s="69">
        <v>62262</v>
      </c>
      <c r="FB50" s="78">
        <v>4.57522926534315</v>
      </c>
      <c r="FC50" s="69">
        <v>1</v>
      </c>
      <c r="FD50" s="64">
        <v>0</v>
      </c>
      <c r="FE50" s="64"/>
      <c r="FF50" s="64"/>
      <c r="FG50" s="64"/>
      <c r="FH50" s="79">
        <v>0</v>
      </c>
      <c r="FI50" s="79">
        <v>0</v>
      </c>
      <c r="FJ50" s="79">
        <v>0</v>
      </c>
      <c r="FK50" s="197">
        <v>0</v>
      </c>
      <c r="FL50" s="69">
        <v>0</v>
      </c>
      <c r="FM50" s="69">
        <v>0</v>
      </c>
      <c r="FN50" s="69">
        <v>0</v>
      </c>
      <c r="FO50" s="69">
        <v>0</v>
      </c>
      <c r="FP50" s="57" t="s">
        <v>212</v>
      </c>
      <c r="FQ50" s="57" t="s">
        <v>212</v>
      </c>
      <c r="FR50" s="214" t="s">
        <v>212</v>
      </c>
    </row>
    <row r="51" ht="14.1" customHeight="1" spans="1:174">
      <c r="A51" s="68" t="s">
        <v>324</v>
      </c>
      <c r="B51" s="68" t="s">
        <v>235</v>
      </c>
      <c r="C51" s="69">
        <v>13956.12923</v>
      </c>
      <c r="D51" s="69">
        <v>9391.29412</v>
      </c>
      <c r="E51" s="69">
        <v>3791.9826256</v>
      </c>
      <c r="F51" s="69">
        <v>772.8524844</v>
      </c>
      <c r="G51" s="69">
        <v>10335.766368</v>
      </c>
      <c r="H51" s="69">
        <v>6943.149076</v>
      </c>
      <c r="I51" s="69">
        <v>2943.0034772</v>
      </c>
      <c r="J51" s="69">
        <v>449.6138148</v>
      </c>
      <c r="K51" s="69">
        <v>11541.1638149</v>
      </c>
      <c r="L51" s="69">
        <v>7728.0291565</v>
      </c>
      <c r="M51" s="69">
        <v>2716.5661872</v>
      </c>
      <c r="N51" s="69">
        <v>1096.5684712</v>
      </c>
      <c r="O51" s="69">
        <v>13956.12923</v>
      </c>
      <c r="P51" s="69">
        <v>10335.766368</v>
      </c>
      <c r="Q51" s="69">
        <v>11541.1638149</v>
      </c>
      <c r="R51" s="78">
        <v>11.6623906150972</v>
      </c>
      <c r="S51" s="79">
        <v>21.8326280029132</v>
      </c>
      <c r="T51" s="79" t="s">
        <v>212</v>
      </c>
      <c r="U51" s="69">
        <v>1</v>
      </c>
      <c r="V51" s="69">
        <v>1</v>
      </c>
      <c r="W51" s="64"/>
      <c r="X51" s="64"/>
      <c r="Y51" s="64"/>
      <c r="Z51" s="79">
        <v>0</v>
      </c>
      <c r="AA51" s="79">
        <v>0</v>
      </c>
      <c r="AB51" s="79">
        <v>0</v>
      </c>
      <c r="AC51" s="197">
        <v>0</v>
      </c>
      <c r="AD51" s="69">
        <v>0</v>
      </c>
      <c r="AE51" s="69">
        <v>0</v>
      </c>
      <c r="AF51" s="69">
        <v>0</v>
      </c>
      <c r="AG51" s="79">
        <v>-9.3</v>
      </c>
      <c r="AH51" s="69">
        <v>1</v>
      </c>
      <c r="AI51" s="64">
        <v>1</v>
      </c>
      <c r="AJ51" s="64"/>
      <c r="AK51" s="64"/>
      <c r="AL51" s="64"/>
      <c r="AM51" s="79">
        <v>0</v>
      </c>
      <c r="AN51" s="79">
        <v>0</v>
      </c>
      <c r="AO51" s="79">
        <v>0</v>
      </c>
      <c r="AP51" s="197">
        <v>0</v>
      </c>
      <c r="AQ51" s="69">
        <v>0</v>
      </c>
      <c r="AR51" s="69">
        <v>0</v>
      </c>
      <c r="AS51" s="69">
        <v>0</v>
      </c>
      <c r="AT51" s="69">
        <v>0</v>
      </c>
      <c r="AU51" s="69" t="s">
        <v>212</v>
      </c>
      <c r="AV51" s="79">
        <v>-8.7</v>
      </c>
      <c r="AW51" s="69">
        <v>1</v>
      </c>
      <c r="AX51" s="64">
        <v>1</v>
      </c>
      <c r="AY51" s="64"/>
      <c r="AZ51" s="64"/>
      <c r="BA51" s="64"/>
      <c r="BB51" s="79">
        <v>0</v>
      </c>
      <c r="BC51" s="79">
        <v>0</v>
      </c>
      <c r="BD51" s="79">
        <v>0</v>
      </c>
      <c r="BE51" s="197">
        <v>0</v>
      </c>
      <c r="BF51" s="69">
        <v>0</v>
      </c>
      <c r="BG51" s="69">
        <v>0</v>
      </c>
      <c r="BH51" s="69">
        <v>0</v>
      </c>
      <c r="BI51" s="69">
        <v>0</v>
      </c>
      <c r="BJ51" s="69" t="s">
        <v>212</v>
      </c>
      <c r="BK51" s="79">
        <v>-8</v>
      </c>
      <c r="BL51" s="69">
        <v>1</v>
      </c>
      <c r="BM51" s="64">
        <v>1</v>
      </c>
      <c r="BN51" s="64"/>
      <c r="BO51" s="64"/>
      <c r="BP51" s="64"/>
      <c r="BQ51" s="79">
        <v>0</v>
      </c>
      <c r="BR51" s="79">
        <v>0</v>
      </c>
      <c r="BS51" s="79">
        <v>0</v>
      </c>
      <c r="BT51" s="197">
        <v>0</v>
      </c>
      <c r="BU51" s="69">
        <v>0</v>
      </c>
      <c r="BV51" s="69">
        <v>0</v>
      </c>
      <c r="BW51" s="69">
        <v>0</v>
      </c>
      <c r="BX51" s="69">
        <v>0</v>
      </c>
      <c r="BY51" s="69" t="s">
        <v>212</v>
      </c>
      <c r="BZ51" s="79">
        <v>-7</v>
      </c>
      <c r="CA51" s="69">
        <v>1</v>
      </c>
      <c r="CB51" s="64">
        <v>1</v>
      </c>
      <c r="CC51" s="64"/>
      <c r="CD51" s="64"/>
      <c r="CE51" s="64"/>
      <c r="CF51" s="79">
        <v>0</v>
      </c>
      <c r="CG51" s="79">
        <v>0</v>
      </c>
      <c r="CH51" s="79">
        <v>0</v>
      </c>
      <c r="CI51" s="197">
        <v>0</v>
      </c>
      <c r="CJ51" s="69">
        <v>0</v>
      </c>
      <c r="CK51" s="69">
        <v>0</v>
      </c>
      <c r="CL51" s="69">
        <v>0</v>
      </c>
      <c r="CM51" s="69">
        <v>0</v>
      </c>
      <c r="CN51" s="69" t="s">
        <v>212</v>
      </c>
      <c r="CO51" s="79">
        <v>-5.7</v>
      </c>
      <c r="CP51" s="69">
        <v>1</v>
      </c>
      <c r="CQ51" s="64">
        <v>1</v>
      </c>
      <c r="CR51" s="64"/>
      <c r="CS51" s="64"/>
      <c r="CT51" s="64"/>
      <c r="CU51" s="79">
        <v>0</v>
      </c>
      <c r="CV51" s="79">
        <v>0</v>
      </c>
      <c r="CW51" s="79">
        <v>0</v>
      </c>
      <c r="CX51" s="197">
        <v>0</v>
      </c>
      <c r="CY51" s="69">
        <v>0</v>
      </c>
      <c r="CZ51" s="69">
        <v>0</v>
      </c>
      <c r="DA51" s="69">
        <v>0</v>
      </c>
      <c r="DB51" s="69">
        <v>0</v>
      </c>
      <c r="DC51" s="69" t="s">
        <v>212</v>
      </c>
      <c r="DD51" s="78">
        <v>-3.9</v>
      </c>
      <c r="DE51" s="69">
        <v>1</v>
      </c>
      <c r="DF51" s="64">
        <v>1</v>
      </c>
      <c r="DG51" s="64"/>
      <c r="DH51" s="64"/>
      <c r="DI51" s="64"/>
      <c r="DJ51" s="79">
        <v>0</v>
      </c>
      <c r="DK51" s="79">
        <v>0</v>
      </c>
      <c r="DL51" s="79">
        <v>0</v>
      </c>
      <c r="DM51" s="197">
        <v>0</v>
      </c>
      <c r="DN51" s="69">
        <v>0</v>
      </c>
      <c r="DO51" s="69">
        <v>0</v>
      </c>
      <c r="DP51" s="69">
        <v>0</v>
      </c>
      <c r="DQ51" s="69">
        <v>0</v>
      </c>
      <c r="DR51" s="69" t="s">
        <v>212</v>
      </c>
      <c r="DS51" s="78">
        <v>-1.2</v>
      </c>
      <c r="DT51" s="69">
        <v>1</v>
      </c>
      <c r="DU51" s="64">
        <v>1</v>
      </c>
      <c r="DV51" s="64"/>
      <c r="DW51" s="64"/>
      <c r="DX51" s="64"/>
      <c r="DY51" s="79">
        <v>0</v>
      </c>
      <c r="DZ51" s="79">
        <v>0</v>
      </c>
      <c r="EA51" s="79">
        <v>0</v>
      </c>
      <c r="EB51" s="197">
        <v>0</v>
      </c>
      <c r="EC51" s="69">
        <v>0</v>
      </c>
      <c r="ED51" s="69">
        <v>0</v>
      </c>
      <c r="EE51" s="69">
        <v>0</v>
      </c>
      <c r="EF51" s="69">
        <v>0</v>
      </c>
      <c r="EG51" s="69" t="s">
        <v>212</v>
      </c>
      <c r="EH51" s="79">
        <v>-1.2</v>
      </c>
      <c r="EI51" s="69">
        <v>1</v>
      </c>
      <c r="EJ51" s="64">
        <v>1</v>
      </c>
      <c r="EK51" s="64"/>
      <c r="EL51" s="64"/>
      <c r="EM51" s="64"/>
      <c r="EN51" s="79">
        <v>0</v>
      </c>
      <c r="EO51" s="79">
        <v>0</v>
      </c>
      <c r="EP51" s="79">
        <v>0</v>
      </c>
      <c r="EQ51" s="69">
        <v>0</v>
      </c>
      <c r="ER51" s="69">
        <v>0</v>
      </c>
      <c r="ES51" s="69">
        <v>0</v>
      </c>
      <c r="ET51" s="69">
        <v>0</v>
      </c>
      <c r="EU51" s="69">
        <v>0</v>
      </c>
      <c r="EV51" s="69" t="s">
        <v>212</v>
      </c>
      <c r="EW51" s="69" t="s">
        <v>212</v>
      </c>
      <c r="EX51" s="69"/>
      <c r="EY51" s="69">
        <v>65272</v>
      </c>
      <c r="EZ51" s="69">
        <v>58907</v>
      </c>
      <c r="FA51" s="69">
        <v>52862</v>
      </c>
      <c r="FB51" s="78">
        <v>-10.2619383095388</v>
      </c>
      <c r="FC51" s="69">
        <v>1</v>
      </c>
      <c r="FD51" s="64">
        <v>1</v>
      </c>
      <c r="FE51" s="64"/>
      <c r="FF51" s="64"/>
      <c r="FG51" s="64"/>
      <c r="FH51" s="79">
        <v>0</v>
      </c>
      <c r="FI51" s="79">
        <v>0</v>
      </c>
      <c r="FJ51" s="79">
        <v>0</v>
      </c>
      <c r="FK51" s="197">
        <v>0</v>
      </c>
      <c r="FL51" s="69">
        <v>0</v>
      </c>
      <c r="FM51" s="69">
        <v>0</v>
      </c>
      <c r="FN51" s="69">
        <v>0</v>
      </c>
      <c r="FO51" s="69">
        <v>0</v>
      </c>
      <c r="FP51" s="57" t="s">
        <v>212</v>
      </c>
      <c r="FQ51" s="57" t="s">
        <v>212</v>
      </c>
      <c r="FR51" s="214" t="s">
        <v>212</v>
      </c>
    </row>
    <row r="52" ht="14.1" customHeight="1" spans="1:174">
      <c r="A52" s="68" t="s">
        <v>367</v>
      </c>
      <c r="B52" s="68" t="s">
        <v>235</v>
      </c>
      <c r="C52" s="69">
        <v>29042.7272308</v>
      </c>
      <c r="D52" s="69">
        <v>23541.674578</v>
      </c>
      <c r="E52" s="69">
        <v>5083.5426504</v>
      </c>
      <c r="F52" s="69">
        <v>417.5100024</v>
      </c>
      <c r="G52" s="69">
        <v>22285.3633769</v>
      </c>
      <c r="H52" s="69">
        <v>16364.5411405</v>
      </c>
      <c r="I52" s="69">
        <v>5575.9073184</v>
      </c>
      <c r="J52" s="69">
        <v>344.914918</v>
      </c>
      <c r="K52" s="69">
        <v>24968.1879524</v>
      </c>
      <c r="L52" s="69">
        <v>17565.541836</v>
      </c>
      <c r="M52" s="69">
        <v>6951.5154096</v>
      </c>
      <c r="N52" s="69">
        <v>451.1307068</v>
      </c>
      <c r="O52" s="69">
        <v>29042.7272308</v>
      </c>
      <c r="P52" s="69">
        <v>22285.3633769</v>
      </c>
      <c r="Q52" s="69">
        <v>24968.1879524</v>
      </c>
      <c r="R52" s="78">
        <v>12.0385049600802</v>
      </c>
      <c r="S52" s="79">
        <v>22.3195293986609</v>
      </c>
      <c r="T52" s="79" t="s">
        <v>212</v>
      </c>
      <c r="U52" s="69">
        <v>1</v>
      </c>
      <c r="V52" s="69">
        <v>1</v>
      </c>
      <c r="W52" s="64"/>
      <c r="X52" s="64"/>
      <c r="Y52" s="64"/>
      <c r="Z52" s="79">
        <v>0</v>
      </c>
      <c r="AA52" s="79">
        <v>0</v>
      </c>
      <c r="AB52" s="79">
        <v>0</v>
      </c>
      <c r="AC52" s="197">
        <v>0</v>
      </c>
      <c r="AD52" s="69">
        <v>0</v>
      </c>
      <c r="AE52" s="69">
        <v>0</v>
      </c>
      <c r="AF52" s="69">
        <v>0</v>
      </c>
      <c r="AG52" s="79">
        <v>9.9</v>
      </c>
      <c r="AH52" s="69">
        <v>1</v>
      </c>
      <c r="AI52" s="64">
        <v>1</v>
      </c>
      <c r="AJ52" s="64"/>
      <c r="AK52" s="64"/>
      <c r="AL52" s="64"/>
      <c r="AM52" s="79">
        <v>0</v>
      </c>
      <c r="AN52" s="79">
        <v>0</v>
      </c>
      <c r="AO52" s="79">
        <v>0</v>
      </c>
      <c r="AP52" s="197">
        <v>0</v>
      </c>
      <c r="AQ52" s="69">
        <v>0</v>
      </c>
      <c r="AR52" s="69">
        <v>0</v>
      </c>
      <c r="AS52" s="69">
        <v>0</v>
      </c>
      <c r="AT52" s="69">
        <v>0</v>
      </c>
      <c r="AU52" s="69" t="s">
        <v>212</v>
      </c>
      <c r="AV52" s="79">
        <v>10</v>
      </c>
      <c r="AW52" s="69">
        <v>1</v>
      </c>
      <c r="AX52" s="64">
        <v>1</v>
      </c>
      <c r="AY52" s="64"/>
      <c r="AZ52" s="64"/>
      <c r="BA52" s="64"/>
      <c r="BB52" s="79">
        <v>0</v>
      </c>
      <c r="BC52" s="79">
        <v>0</v>
      </c>
      <c r="BD52" s="79">
        <v>0</v>
      </c>
      <c r="BE52" s="197">
        <v>0</v>
      </c>
      <c r="BF52" s="69">
        <v>0</v>
      </c>
      <c r="BG52" s="69">
        <v>0</v>
      </c>
      <c r="BH52" s="69">
        <v>0</v>
      </c>
      <c r="BI52" s="69">
        <v>0</v>
      </c>
      <c r="BJ52" s="69" t="s">
        <v>212</v>
      </c>
      <c r="BK52" s="79">
        <v>10.1</v>
      </c>
      <c r="BL52" s="69">
        <v>1</v>
      </c>
      <c r="BM52" s="64">
        <v>1</v>
      </c>
      <c r="BN52" s="64"/>
      <c r="BO52" s="64"/>
      <c r="BP52" s="64"/>
      <c r="BQ52" s="79">
        <v>0</v>
      </c>
      <c r="BR52" s="79">
        <v>0</v>
      </c>
      <c r="BS52" s="79">
        <v>0</v>
      </c>
      <c r="BT52" s="197">
        <v>0</v>
      </c>
      <c r="BU52" s="69">
        <v>0</v>
      </c>
      <c r="BV52" s="69">
        <v>0</v>
      </c>
      <c r="BW52" s="69">
        <v>0</v>
      </c>
      <c r="BX52" s="69">
        <v>0</v>
      </c>
      <c r="BY52" s="69" t="s">
        <v>212</v>
      </c>
      <c r="BZ52" s="79">
        <v>10.2</v>
      </c>
      <c r="CA52" s="69">
        <v>1</v>
      </c>
      <c r="CB52" s="64">
        <v>1</v>
      </c>
      <c r="CC52" s="64"/>
      <c r="CD52" s="64"/>
      <c r="CE52" s="64"/>
      <c r="CF52" s="79">
        <v>0</v>
      </c>
      <c r="CG52" s="79">
        <v>0</v>
      </c>
      <c r="CH52" s="79">
        <v>0</v>
      </c>
      <c r="CI52" s="197">
        <v>0</v>
      </c>
      <c r="CJ52" s="69">
        <v>0</v>
      </c>
      <c r="CK52" s="69">
        <v>0</v>
      </c>
      <c r="CL52" s="69">
        <v>0</v>
      </c>
      <c r="CM52" s="69">
        <v>0</v>
      </c>
      <c r="CN52" s="69" t="s">
        <v>212</v>
      </c>
      <c r="CO52" s="79">
        <v>10.4</v>
      </c>
      <c r="CP52" s="69">
        <v>1</v>
      </c>
      <c r="CQ52" s="64">
        <v>1</v>
      </c>
      <c r="CR52" s="64"/>
      <c r="CS52" s="64"/>
      <c r="CT52" s="64"/>
      <c r="CU52" s="79">
        <v>0</v>
      </c>
      <c r="CV52" s="79">
        <v>0</v>
      </c>
      <c r="CW52" s="79">
        <v>0</v>
      </c>
      <c r="CX52" s="197">
        <v>0</v>
      </c>
      <c r="CY52" s="69">
        <v>0</v>
      </c>
      <c r="CZ52" s="69">
        <v>0</v>
      </c>
      <c r="DA52" s="69">
        <v>0</v>
      </c>
      <c r="DB52" s="69">
        <v>0</v>
      </c>
      <c r="DC52" s="69" t="s">
        <v>212</v>
      </c>
      <c r="DD52" s="78">
        <v>10.6</v>
      </c>
      <c r="DE52" s="69">
        <v>1</v>
      </c>
      <c r="DF52" s="64">
        <v>1</v>
      </c>
      <c r="DG52" s="64"/>
      <c r="DH52" s="64"/>
      <c r="DI52" s="64"/>
      <c r="DJ52" s="79">
        <v>0</v>
      </c>
      <c r="DK52" s="79">
        <v>0</v>
      </c>
      <c r="DL52" s="79">
        <v>0</v>
      </c>
      <c r="DM52" s="197">
        <v>0</v>
      </c>
      <c r="DN52" s="69">
        <v>0</v>
      </c>
      <c r="DO52" s="69">
        <v>0</v>
      </c>
      <c r="DP52" s="69">
        <v>0</v>
      </c>
      <c r="DQ52" s="69">
        <v>0</v>
      </c>
      <c r="DR52" s="69" t="s">
        <v>212</v>
      </c>
      <c r="DS52" s="78">
        <v>10.9</v>
      </c>
      <c r="DT52" s="69">
        <v>1</v>
      </c>
      <c r="DU52" s="64">
        <v>1</v>
      </c>
      <c r="DV52" s="64"/>
      <c r="DW52" s="64"/>
      <c r="DX52" s="64"/>
      <c r="DY52" s="79">
        <v>0</v>
      </c>
      <c r="DZ52" s="79">
        <v>0</v>
      </c>
      <c r="EA52" s="79">
        <v>0</v>
      </c>
      <c r="EB52" s="197">
        <v>0</v>
      </c>
      <c r="EC52" s="69">
        <v>0</v>
      </c>
      <c r="ED52" s="69">
        <v>0</v>
      </c>
      <c r="EE52" s="69">
        <v>0</v>
      </c>
      <c r="EF52" s="69">
        <v>0</v>
      </c>
      <c r="EG52" s="69" t="s">
        <v>212</v>
      </c>
      <c r="EH52" s="79">
        <v>10.9</v>
      </c>
      <c r="EI52" s="69">
        <v>1</v>
      </c>
      <c r="EJ52" s="64">
        <v>1</v>
      </c>
      <c r="EK52" s="64"/>
      <c r="EL52" s="64"/>
      <c r="EM52" s="64"/>
      <c r="EN52" s="79">
        <v>0</v>
      </c>
      <c r="EO52" s="79">
        <v>0</v>
      </c>
      <c r="EP52" s="79">
        <v>0</v>
      </c>
      <c r="EQ52" s="69">
        <v>0</v>
      </c>
      <c r="ER52" s="69">
        <v>0</v>
      </c>
      <c r="ES52" s="69">
        <v>0</v>
      </c>
      <c r="ET52" s="69">
        <v>0</v>
      </c>
      <c r="EU52" s="69">
        <v>0</v>
      </c>
      <c r="EV52" s="69" t="s">
        <v>212</v>
      </c>
      <c r="EW52" s="69" t="s">
        <v>212</v>
      </c>
      <c r="EX52" s="69"/>
      <c r="EY52" s="69">
        <v>103113</v>
      </c>
      <c r="EZ52" s="69">
        <v>101851</v>
      </c>
      <c r="FA52" s="69">
        <v>111867</v>
      </c>
      <c r="FB52" s="78">
        <v>9.83397315686641</v>
      </c>
      <c r="FC52" s="69">
        <v>1</v>
      </c>
      <c r="FD52" s="64">
        <v>0</v>
      </c>
      <c r="FE52" s="64"/>
      <c r="FF52" s="64"/>
      <c r="FG52" s="64"/>
      <c r="FH52" s="79">
        <v>0</v>
      </c>
      <c r="FI52" s="79">
        <v>0</v>
      </c>
      <c r="FJ52" s="79">
        <v>0</v>
      </c>
      <c r="FK52" s="197">
        <v>0</v>
      </c>
      <c r="FL52" s="69">
        <v>0</v>
      </c>
      <c r="FM52" s="69">
        <v>0</v>
      </c>
      <c r="FN52" s="69">
        <v>0</v>
      </c>
      <c r="FO52" s="69">
        <v>0</v>
      </c>
      <c r="FP52" s="57" t="s">
        <v>212</v>
      </c>
      <c r="FQ52" s="57" t="s">
        <v>212</v>
      </c>
      <c r="FR52" s="214" t="s">
        <v>212</v>
      </c>
    </row>
    <row r="53" ht="14.1" customHeight="1" spans="1:174">
      <c r="A53" s="68" t="s">
        <v>326</v>
      </c>
      <c r="B53" s="68" t="s">
        <v>239</v>
      </c>
      <c r="C53" s="69">
        <v>14097.1949156</v>
      </c>
      <c r="D53" s="69">
        <v>11491.479242</v>
      </c>
      <c r="E53" s="69">
        <v>2372.474028</v>
      </c>
      <c r="F53" s="69">
        <v>233.2416456</v>
      </c>
      <c r="G53" s="69">
        <v>15097.312563</v>
      </c>
      <c r="H53" s="69">
        <v>12428.152537</v>
      </c>
      <c r="I53" s="69">
        <v>2476.5032392</v>
      </c>
      <c r="J53" s="69">
        <v>192.6567868</v>
      </c>
      <c r="K53" s="69">
        <v>21407.670019</v>
      </c>
      <c r="L53" s="69">
        <v>14555.075393</v>
      </c>
      <c r="M53" s="69">
        <v>6543.2912788</v>
      </c>
      <c r="N53" s="69">
        <v>309.3033472</v>
      </c>
      <c r="O53" s="69">
        <v>14097.1949156</v>
      </c>
      <c r="P53" s="69">
        <v>15097.312563</v>
      </c>
      <c r="Q53" s="69">
        <v>21407.670019</v>
      </c>
      <c r="R53" s="78">
        <v>41.7978857473297</v>
      </c>
      <c r="S53" s="79">
        <v>31.1008818720672</v>
      </c>
      <c r="T53" s="79" t="s">
        <v>212</v>
      </c>
      <c r="U53" s="69">
        <v>0</v>
      </c>
      <c r="V53" s="69">
        <v>0</v>
      </c>
      <c r="W53" s="64"/>
      <c r="X53" s="64"/>
      <c r="Y53" s="64"/>
      <c r="Z53" s="79">
        <v>4.27913044603005</v>
      </c>
      <c r="AA53" s="79">
        <v>0</v>
      </c>
      <c r="AB53" s="79">
        <v>0</v>
      </c>
      <c r="AC53" s="197">
        <v>25.8413479366261</v>
      </c>
      <c r="AD53" s="69">
        <v>25.8413479366261</v>
      </c>
      <c r="AE53" s="69">
        <v>0</v>
      </c>
      <c r="AF53" s="69">
        <v>0</v>
      </c>
      <c r="AG53" s="79">
        <v>8.5</v>
      </c>
      <c r="AH53" s="69">
        <v>1</v>
      </c>
      <c r="AI53" s="64">
        <v>0</v>
      </c>
      <c r="AJ53" s="64"/>
      <c r="AK53" s="64"/>
      <c r="AL53" s="64"/>
      <c r="AM53" s="79">
        <v>0</v>
      </c>
      <c r="AN53" s="79">
        <v>0</v>
      </c>
      <c r="AO53" s="79">
        <v>0</v>
      </c>
      <c r="AP53" s="197">
        <v>0</v>
      </c>
      <c r="AQ53" s="69">
        <v>0</v>
      </c>
      <c r="AR53" s="69">
        <v>0</v>
      </c>
      <c r="AS53" s="69">
        <v>0</v>
      </c>
      <c r="AT53" s="69">
        <v>-25.8413479366261</v>
      </c>
      <c r="AU53" s="69" t="s">
        <v>242</v>
      </c>
      <c r="AV53" s="79">
        <v>9.8</v>
      </c>
      <c r="AW53" s="69">
        <v>1</v>
      </c>
      <c r="AX53" s="64">
        <v>0</v>
      </c>
      <c r="AY53" s="64"/>
      <c r="AZ53" s="64"/>
      <c r="BA53" s="64"/>
      <c r="BB53" s="79">
        <v>0</v>
      </c>
      <c r="BC53" s="79">
        <v>0</v>
      </c>
      <c r="BD53" s="79">
        <v>0</v>
      </c>
      <c r="BE53" s="197">
        <v>0</v>
      </c>
      <c r="BF53" s="69">
        <v>0</v>
      </c>
      <c r="BG53" s="69">
        <v>0</v>
      </c>
      <c r="BH53" s="69">
        <v>0</v>
      </c>
      <c r="BI53" s="69">
        <v>-25.8413479366261</v>
      </c>
      <c r="BJ53" s="69" t="s">
        <v>242</v>
      </c>
      <c r="BK53" s="79">
        <v>11.3</v>
      </c>
      <c r="BL53" s="69">
        <v>1</v>
      </c>
      <c r="BM53" s="64">
        <v>0</v>
      </c>
      <c r="BN53" s="64"/>
      <c r="BO53" s="64"/>
      <c r="BP53" s="64"/>
      <c r="BQ53" s="79">
        <v>0</v>
      </c>
      <c r="BR53" s="79">
        <v>0</v>
      </c>
      <c r="BS53" s="79">
        <v>0</v>
      </c>
      <c r="BT53" s="197">
        <v>0</v>
      </c>
      <c r="BU53" s="69">
        <v>0</v>
      </c>
      <c r="BV53" s="69">
        <v>0</v>
      </c>
      <c r="BW53" s="69">
        <v>0</v>
      </c>
      <c r="BX53" s="69">
        <v>-25.8413479366261</v>
      </c>
      <c r="BY53" s="69" t="s">
        <v>242</v>
      </c>
      <c r="BZ53" s="79">
        <v>13.3</v>
      </c>
      <c r="CA53" s="69">
        <v>1</v>
      </c>
      <c r="CB53" s="64">
        <v>0</v>
      </c>
      <c r="CC53" s="64"/>
      <c r="CD53" s="64"/>
      <c r="CE53" s="64"/>
      <c r="CF53" s="79">
        <v>0</v>
      </c>
      <c r="CG53" s="79">
        <v>0</v>
      </c>
      <c r="CH53" s="79">
        <v>0</v>
      </c>
      <c r="CI53" s="197">
        <v>0</v>
      </c>
      <c r="CJ53" s="69">
        <v>0</v>
      </c>
      <c r="CK53" s="69">
        <v>0</v>
      </c>
      <c r="CL53" s="69">
        <v>0</v>
      </c>
      <c r="CM53" s="69">
        <v>-25.8413479366261</v>
      </c>
      <c r="CN53" s="69" t="s">
        <v>242</v>
      </c>
      <c r="CO53" s="79">
        <v>15.7</v>
      </c>
      <c r="CP53" s="69">
        <v>1</v>
      </c>
      <c r="CQ53" s="64">
        <v>0</v>
      </c>
      <c r="CR53" s="64"/>
      <c r="CS53" s="64"/>
      <c r="CT53" s="64"/>
      <c r="CU53" s="79">
        <v>0</v>
      </c>
      <c r="CV53" s="79">
        <v>0</v>
      </c>
      <c r="CW53" s="79">
        <v>0</v>
      </c>
      <c r="CX53" s="197">
        <v>0</v>
      </c>
      <c r="CY53" s="69">
        <v>0</v>
      </c>
      <c r="CZ53" s="69">
        <v>0</v>
      </c>
      <c r="DA53" s="69">
        <v>0</v>
      </c>
      <c r="DB53" s="69">
        <v>-25.8413479366261</v>
      </c>
      <c r="DC53" s="69" t="s">
        <v>242</v>
      </c>
      <c r="DD53" s="78">
        <v>19</v>
      </c>
      <c r="DE53" s="69">
        <v>1</v>
      </c>
      <c r="DF53" s="64">
        <v>0</v>
      </c>
      <c r="DG53" s="64"/>
      <c r="DH53" s="64"/>
      <c r="DI53" s="64"/>
      <c r="DJ53" s="79">
        <v>0</v>
      </c>
      <c r="DK53" s="79">
        <v>0</v>
      </c>
      <c r="DL53" s="79">
        <v>0</v>
      </c>
      <c r="DM53" s="197">
        <v>0</v>
      </c>
      <c r="DN53" s="69">
        <v>0</v>
      </c>
      <c r="DO53" s="69">
        <v>0</v>
      </c>
      <c r="DP53" s="69">
        <v>0</v>
      </c>
      <c r="DQ53" s="69">
        <v>-25.8413479366261</v>
      </c>
      <c r="DR53" s="69" t="s">
        <v>242</v>
      </c>
      <c r="DS53" s="78">
        <v>23.6</v>
      </c>
      <c r="DT53" s="69">
        <v>1</v>
      </c>
      <c r="DU53" s="64">
        <v>0</v>
      </c>
      <c r="DV53" s="64"/>
      <c r="DW53" s="64"/>
      <c r="DX53" s="64"/>
      <c r="DY53" s="79">
        <v>0</v>
      </c>
      <c r="DZ53" s="79">
        <v>0</v>
      </c>
      <c r="EA53" s="79">
        <v>0</v>
      </c>
      <c r="EB53" s="197">
        <v>0</v>
      </c>
      <c r="EC53" s="69">
        <v>0</v>
      </c>
      <c r="ED53" s="69">
        <v>0</v>
      </c>
      <c r="EE53" s="69">
        <v>0</v>
      </c>
      <c r="EF53" s="69">
        <v>-25.8413479366261</v>
      </c>
      <c r="EG53" s="69" t="s">
        <v>242</v>
      </c>
      <c r="EH53" s="79">
        <v>23.6</v>
      </c>
      <c r="EI53" s="69">
        <v>1</v>
      </c>
      <c r="EJ53" s="64">
        <v>0</v>
      </c>
      <c r="EK53" s="64"/>
      <c r="EL53" s="64"/>
      <c r="EM53" s="64"/>
      <c r="EN53" s="79">
        <v>0</v>
      </c>
      <c r="EO53" s="79">
        <v>0</v>
      </c>
      <c r="EP53" s="79">
        <v>0</v>
      </c>
      <c r="EQ53" s="69">
        <v>0</v>
      </c>
      <c r="ER53" s="69">
        <v>0</v>
      </c>
      <c r="ES53" s="69">
        <v>0</v>
      </c>
      <c r="ET53" s="69">
        <v>0</v>
      </c>
      <c r="EU53" s="69">
        <v>-25.8413479366261</v>
      </c>
      <c r="EV53" s="69" t="s">
        <v>212</v>
      </c>
      <c r="EW53" s="69" t="s">
        <v>242</v>
      </c>
      <c r="EX53" s="69"/>
      <c r="EY53" s="69">
        <v>62166</v>
      </c>
      <c r="EZ53" s="69">
        <v>64575</v>
      </c>
      <c r="FA53" s="69">
        <v>68833</v>
      </c>
      <c r="FB53" s="78">
        <v>6.59388308168796</v>
      </c>
      <c r="FC53" s="69">
        <v>1</v>
      </c>
      <c r="FD53" s="64">
        <v>0</v>
      </c>
      <c r="FE53" s="64"/>
      <c r="FF53" s="64"/>
      <c r="FG53" s="64"/>
      <c r="FH53" s="79">
        <v>0</v>
      </c>
      <c r="FI53" s="79">
        <v>0</v>
      </c>
      <c r="FJ53" s="79">
        <v>0</v>
      </c>
      <c r="FK53" s="197">
        <v>0</v>
      </c>
      <c r="FL53" s="69">
        <v>0</v>
      </c>
      <c r="FM53" s="69">
        <v>0</v>
      </c>
      <c r="FN53" s="69">
        <v>0</v>
      </c>
      <c r="FO53" s="69">
        <v>-25.8413479366261</v>
      </c>
      <c r="FP53" s="57" t="s">
        <v>212</v>
      </c>
      <c r="FQ53" s="57" t="s">
        <v>212</v>
      </c>
      <c r="FR53" s="214" t="s">
        <v>212</v>
      </c>
    </row>
    <row r="54" ht="14.1" customHeight="1" spans="1:174">
      <c r="A54" s="68" t="s">
        <v>327</v>
      </c>
      <c r="B54" s="68" t="s">
        <v>239</v>
      </c>
      <c r="C54" s="69">
        <v>27880.6327561</v>
      </c>
      <c r="D54" s="69">
        <v>19676.0022065</v>
      </c>
      <c r="E54" s="69">
        <v>7514.6955768</v>
      </c>
      <c r="F54" s="69">
        <v>689.9349728</v>
      </c>
      <c r="G54" s="69">
        <v>28254.7816347</v>
      </c>
      <c r="H54" s="69">
        <v>18597.8357155</v>
      </c>
      <c r="I54" s="69">
        <v>8745.7058388</v>
      </c>
      <c r="J54" s="69">
        <v>911.2400804</v>
      </c>
      <c r="K54" s="69">
        <v>35968.7607141</v>
      </c>
      <c r="L54" s="69">
        <v>21503.7307765</v>
      </c>
      <c r="M54" s="69">
        <v>12884.73899</v>
      </c>
      <c r="N54" s="69">
        <v>1580.2909476</v>
      </c>
      <c r="O54" s="69">
        <v>27880.6327561</v>
      </c>
      <c r="P54" s="69">
        <v>28254.7816347</v>
      </c>
      <c r="Q54" s="69">
        <v>35968.7607141</v>
      </c>
      <c r="R54" s="78">
        <v>27.3014995448642</v>
      </c>
      <c r="S54" s="79">
        <v>33.3207599230178</v>
      </c>
      <c r="T54" s="79" t="s">
        <v>212</v>
      </c>
      <c r="U54" s="69">
        <v>1</v>
      </c>
      <c r="V54" s="69">
        <v>0</v>
      </c>
      <c r="W54" s="64"/>
      <c r="X54" s="64"/>
      <c r="Y54" s="64"/>
      <c r="Z54" s="79">
        <v>0</v>
      </c>
      <c r="AA54" s="79">
        <v>0</v>
      </c>
      <c r="AB54" s="79">
        <v>0</v>
      </c>
      <c r="AC54" s="197">
        <v>0</v>
      </c>
      <c r="AD54" s="69">
        <v>0</v>
      </c>
      <c r="AE54" s="69">
        <v>0</v>
      </c>
      <c r="AF54" s="69">
        <v>0</v>
      </c>
      <c r="AG54" s="79">
        <v>8.8</v>
      </c>
      <c r="AH54" s="69">
        <v>1</v>
      </c>
      <c r="AI54" s="64">
        <v>0</v>
      </c>
      <c r="AJ54" s="64"/>
      <c r="AK54" s="64"/>
      <c r="AL54" s="64"/>
      <c r="AM54" s="79">
        <v>0</v>
      </c>
      <c r="AN54" s="79">
        <v>0</v>
      </c>
      <c r="AO54" s="79">
        <v>0</v>
      </c>
      <c r="AP54" s="197">
        <v>0</v>
      </c>
      <c r="AQ54" s="69">
        <v>0</v>
      </c>
      <c r="AR54" s="69">
        <v>0</v>
      </c>
      <c r="AS54" s="69">
        <v>0</v>
      </c>
      <c r="AT54" s="69">
        <v>0</v>
      </c>
      <c r="AU54" s="69" t="s">
        <v>212</v>
      </c>
      <c r="AV54" s="79">
        <v>9.6</v>
      </c>
      <c r="AW54" s="69">
        <v>1</v>
      </c>
      <c r="AX54" s="64">
        <v>0</v>
      </c>
      <c r="AY54" s="64"/>
      <c r="AZ54" s="64"/>
      <c r="BA54" s="64"/>
      <c r="BB54" s="79">
        <v>0</v>
      </c>
      <c r="BC54" s="79">
        <v>0</v>
      </c>
      <c r="BD54" s="79">
        <v>0</v>
      </c>
      <c r="BE54" s="197">
        <v>0</v>
      </c>
      <c r="BF54" s="69">
        <v>0</v>
      </c>
      <c r="BG54" s="69">
        <v>0</v>
      </c>
      <c r="BH54" s="69">
        <v>0</v>
      </c>
      <c r="BI54" s="69">
        <v>0</v>
      </c>
      <c r="BJ54" s="69" t="s">
        <v>212</v>
      </c>
      <c r="BK54" s="79">
        <v>10.6</v>
      </c>
      <c r="BL54" s="69">
        <v>1</v>
      </c>
      <c r="BM54" s="64">
        <v>0</v>
      </c>
      <c r="BN54" s="64"/>
      <c r="BO54" s="64"/>
      <c r="BP54" s="64"/>
      <c r="BQ54" s="79">
        <v>0</v>
      </c>
      <c r="BR54" s="79">
        <v>0</v>
      </c>
      <c r="BS54" s="79">
        <v>0</v>
      </c>
      <c r="BT54" s="197">
        <v>0</v>
      </c>
      <c r="BU54" s="69">
        <v>0</v>
      </c>
      <c r="BV54" s="69">
        <v>0</v>
      </c>
      <c r="BW54" s="69">
        <v>0</v>
      </c>
      <c r="BX54" s="69">
        <v>0</v>
      </c>
      <c r="BY54" s="69" t="s">
        <v>212</v>
      </c>
      <c r="BZ54" s="79">
        <v>11.9</v>
      </c>
      <c r="CA54" s="69">
        <v>1</v>
      </c>
      <c r="CB54" s="64">
        <v>0</v>
      </c>
      <c r="CC54" s="64"/>
      <c r="CD54" s="64"/>
      <c r="CE54" s="64"/>
      <c r="CF54" s="79">
        <v>0</v>
      </c>
      <c r="CG54" s="79">
        <v>0</v>
      </c>
      <c r="CH54" s="79">
        <v>0</v>
      </c>
      <c r="CI54" s="197">
        <v>0</v>
      </c>
      <c r="CJ54" s="69">
        <v>0</v>
      </c>
      <c r="CK54" s="69">
        <v>0</v>
      </c>
      <c r="CL54" s="69">
        <v>0</v>
      </c>
      <c r="CM54" s="69">
        <v>0</v>
      </c>
      <c r="CN54" s="69" t="s">
        <v>212</v>
      </c>
      <c r="CO54" s="79">
        <v>13.4</v>
      </c>
      <c r="CP54" s="69">
        <v>1</v>
      </c>
      <c r="CQ54" s="64">
        <v>0</v>
      </c>
      <c r="CR54" s="64"/>
      <c r="CS54" s="64"/>
      <c r="CT54" s="64"/>
      <c r="CU54" s="79">
        <v>0</v>
      </c>
      <c r="CV54" s="79">
        <v>0</v>
      </c>
      <c r="CW54" s="79">
        <v>0</v>
      </c>
      <c r="CX54" s="197">
        <v>0</v>
      </c>
      <c r="CY54" s="69">
        <v>0</v>
      </c>
      <c r="CZ54" s="69">
        <v>0</v>
      </c>
      <c r="DA54" s="69">
        <v>0</v>
      </c>
      <c r="DB54" s="69">
        <v>0</v>
      </c>
      <c r="DC54" s="69" t="s">
        <v>212</v>
      </c>
      <c r="DD54" s="78">
        <v>15.4</v>
      </c>
      <c r="DE54" s="69">
        <v>1</v>
      </c>
      <c r="DF54" s="64">
        <v>0</v>
      </c>
      <c r="DG54" s="64"/>
      <c r="DH54" s="64"/>
      <c r="DI54" s="64"/>
      <c r="DJ54" s="79">
        <v>0</v>
      </c>
      <c r="DK54" s="79">
        <v>0</v>
      </c>
      <c r="DL54" s="79">
        <v>0</v>
      </c>
      <c r="DM54" s="197">
        <v>0</v>
      </c>
      <c r="DN54" s="69">
        <v>0</v>
      </c>
      <c r="DO54" s="69">
        <v>0</v>
      </c>
      <c r="DP54" s="69">
        <v>0</v>
      </c>
      <c r="DQ54" s="69">
        <v>0</v>
      </c>
      <c r="DR54" s="69" t="s">
        <v>212</v>
      </c>
      <c r="DS54" s="78">
        <v>18</v>
      </c>
      <c r="DT54" s="69">
        <v>1</v>
      </c>
      <c r="DU54" s="64">
        <v>0</v>
      </c>
      <c r="DV54" s="64"/>
      <c r="DW54" s="64"/>
      <c r="DX54" s="64"/>
      <c r="DY54" s="79">
        <v>0</v>
      </c>
      <c r="DZ54" s="79">
        <v>0</v>
      </c>
      <c r="EA54" s="79">
        <v>0</v>
      </c>
      <c r="EB54" s="197">
        <v>0</v>
      </c>
      <c r="EC54" s="69">
        <v>0</v>
      </c>
      <c r="ED54" s="69">
        <v>0</v>
      </c>
      <c r="EE54" s="69">
        <v>0</v>
      </c>
      <c r="EF54" s="69">
        <v>0</v>
      </c>
      <c r="EG54" s="69" t="s">
        <v>212</v>
      </c>
      <c r="EH54" s="79">
        <v>18</v>
      </c>
      <c r="EI54" s="69">
        <v>1</v>
      </c>
      <c r="EJ54" s="64">
        <v>0</v>
      </c>
      <c r="EK54" s="64"/>
      <c r="EL54" s="64"/>
      <c r="EM54" s="64"/>
      <c r="EN54" s="79">
        <v>0</v>
      </c>
      <c r="EO54" s="79">
        <v>0</v>
      </c>
      <c r="EP54" s="79">
        <v>0</v>
      </c>
      <c r="EQ54" s="69">
        <v>0</v>
      </c>
      <c r="ER54" s="69">
        <v>0</v>
      </c>
      <c r="ES54" s="69">
        <v>0</v>
      </c>
      <c r="ET54" s="69">
        <v>0</v>
      </c>
      <c r="EU54" s="69">
        <v>0</v>
      </c>
      <c r="EV54" s="69" t="s">
        <v>212</v>
      </c>
      <c r="EW54" s="69" t="s">
        <v>212</v>
      </c>
      <c r="EX54" s="69"/>
      <c r="EY54" s="69">
        <v>93223</v>
      </c>
      <c r="EZ54" s="69">
        <v>100406</v>
      </c>
      <c r="FA54" s="69">
        <v>107947</v>
      </c>
      <c r="FB54" s="78">
        <v>7.5105073401988</v>
      </c>
      <c r="FC54" s="69">
        <v>1</v>
      </c>
      <c r="FD54" s="64">
        <v>0</v>
      </c>
      <c r="FE54" s="64"/>
      <c r="FF54" s="64"/>
      <c r="FG54" s="64"/>
      <c r="FH54" s="79">
        <v>0</v>
      </c>
      <c r="FI54" s="79">
        <v>0</v>
      </c>
      <c r="FJ54" s="79">
        <v>0</v>
      </c>
      <c r="FK54" s="197">
        <v>0</v>
      </c>
      <c r="FL54" s="69">
        <v>0</v>
      </c>
      <c r="FM54" s="69">
        <v>0</v>
      </c>
      <c r="FN54" s="69">
        <v>0</v>
      </c>
      <c r="FO54" s="69">
        <v>0</v>
      </c>
      <c r="FP54" s="57" t="s">
        <v>212</v>
      </c>
      <c r="FQ54" s="57" t="s">
        <v>212</v>
      </c>
      <c r="FR54" s="214" t="s">
        <v>212</v>
      </c>
    </row>
    <row r="55" ht="14.1" customHeight="1" spans="1:174">
      <c r="A55" s="68" t="s">
        <v>328</v>
      </c>
      <c r="B55" s="68" t="s">
        <v>239</v>
      </c>
      <c r="C55" s="69">
        <v>12750.1260656</v>
      </c>
      <c r="D55" s="69">
        <v>8315.620128</v>
      </c>
      <c r="E55" s="69">
        <v>4050.7439184</v>
      </c>
      <c r="F55" s="69">
        <v>383.7620192</v>
      </c>
      <c r="G55" s="69">
        <v>12048.5876221</v>
      </c>
      <c r="H55" s="69">
        <v>8840.4649725</v>
      </c>
      <c r="I55" s="69">
        <v>2144.9235864</v>
      </c>
      <c r="J55" s="69">
        <v>1063.1990632</v>
      </c>
      <c r="K55" s="69">
        <v>17226.6358464</v>
      </c>
      <c r="L55" s="69">
        <v>12408.25051</v>
      </c>
      <c r="M55" s="69">
        <v>4370.7208068</v>
      </c>
      <c r="N55" s="69">
        <v>447.6645296</v>
      </c>
      <c r="O55" s="69">
        <v>12750.1260656</v>
      </c>
      <c r="P55" s="69">
        <v>12048.5876221</v>
      </c>
      <c r="Q55" s="69">
        <v>17226.6358464</v>
      </c>
      <c r="R55" s="78">
        <v>42.9763918121176</v>
      </c>
      <c r="S55" s="79">
        <v>15.9186041438961</v>
      </c>
      <c r="T55" s="79" t="s">
        <v>212</v>
      </c>
      <c r="U55" s="69">
        <v>0</v>
      </c>
      <c r="V55" s="69">
        <v>0</v>
      </c>
      <c r="W55" s="64"/>
      <c r="X55" s="64"/>
      <c r="Y55" s="64"/>
      <c r="Z55" s="79">
        <v>5</v>
      </c>
      <c r="AA55" s="79">
        <v>0.457636510817935</v>
      </c>
      <c r="AB55" s="79">
        <v>0</v>
      </c>
      <c r="AC55" s="197">
        <v>27.4054994039972</v>
      </c>
      <c r="AD55" s="69">
        <v>24.0971752442</v>
      </c>
      <c r="AE55" s="69">
        <v>3.3083241597972</v>
      </c>
      <c r="AF55" s="69">
        <v>0</v>
      </c>
      <c r="AG55" s="79">
        <v>27.4</v>
      </c>
      <c r="AH55" s="69">
        <v>0</v>
      </c>
      <c r="AI55" s="64">
        <v>0</v>
      </c>
      <c r="AJ55" s="64"/>
      <c r="AK55" s="64"/>
      <c r="AL55" s="64"/>
      <c r="AM55" s="79">
        <v>5</v>
      </c>
      <c r="AN55" s="79">
        <v>6.6</v>
      </c>
      <c r="AO55" s="79">
        <v>0</v>
      </c>
      <c r="AP55" s="197">
        <v>71.809582227716</v>
      </c>
      <c r="AQ55" s="69">
        <v>24.0971752442</v>
      </c>
      <c r="AR55" s="69">
        <v>47.712406983516</v>
      </c>
      <c r="AS55" s="69">
        <v>0</v>
      </c>
      <c r="AT55" s="69">
        <v>44.4040828237188</v>
      </c>
      <c r="AU55" s="69" t="s">
        <v>212</v>
      </c>
      <c r="AV55" s="79">
        <v>27.7</v>
      </c>
      <c r="AW55" s="69">
        <v>0</v>
      </c>
      <c r="AX55" s="64">
        <v>0</v>
      </c>
      <c r="AY55" s="64"/>
      <c r="AZ55" s="64"/>
      <c r="BA55" s="64"/>
      <c r="BB55" s="79">
        <v>5</v>
      </c>
      <c r="BC55" s="79">
        <v>5.9</v>
      </c>
      <c r="BD55" s="79">
        <v>0</v>
      </c>
      <c r="BE55" s="197">
        <v>66.749175426434</v>
      </c>
      <c r="BF55" s="69">
        <v>24.0971752442</v>
      </c>
      <c r="BG55" s="69">
        <v>42.652000182234</v>
      </c>
      <c r="BH55" s="69">
        <v>0</v>
      </c>
      <c r="BI55" s="69">
        <v>39.3436760224368</v>
      </c>
      <c r="BJ55" s="69" t="s">
        <v>212</v>
      </c>
      <c r="BK55" s="79">
        <v>28.2</v>
      </c>
      <c r="BL55" s="69">
        <v>0</v>
      </c>
      <c r="BM55" s="64">
        <v>0</v>
      </c>
      <c r="BN55" s="64"/>
      <c r="BO55" s="64"/>
      <c r="BP55" s="64"/>
      <c r="BQ55" s="79">
        <v>5</v>
      </c>
      <c r="BR55" s="79">
        <v>5.1</v>
      </c>
      <c r="BS55" s="79">
        <v>0</v>
      </c>
      <c r="BT55" s="197">
        <v>60.965853367826</v>
      </c>
      <c r="BU55" s="69">
        <v>24.0971752442</v>
      </c>
      <c r="BV55" s="69">
        <v>36.868678123626</v>
      </c>
      <c r="BW55" s="69">
        <v>0</v>
      </c>
      <c r="BX55" s="69">
        <v>33.5603539638288</v>
      </c>
      <c r="BY55" s="69" t="s">
        <v>212</v>
      </c>
      <c r="BZ55" s="79">
        <v>28.8</v>
      </c>
      <c r="CA55" s="69">
        <v>0</v>
      </c>
      <c r="CB55" s="64">
        <v>0</v>
      </c>
      <c r="CC55" s="64"/>
      <c r="CD55" s="64"/>
      <c r="CE55" s="64"/>
      <c r="CF55" s="79">
        <v>5</v>
      </c>
      <c r="CG55" s="79">
        <v>4.2</v>
      </c>
      <c r="CH55" s="79">
        <v>0</v>
      </c>
      <c r="CI55" s="197">
        <v>54.459616051892</v>
      </c>
      <c r="CJ55" s="69">
        <v>24.0971752442</v>
      </c>
      <c r="CK55" s="69">
        <v>30.362440807692</v>
      </c>
      <c r="CL55" s="69">
        <v>0</v>
      </c>
      <c r="CM55" s="69">
        <v>27.0541166478948</v>
      </c>
      <c r="CN55" s="69" t="s">
        <v>212</v>
      </c>
      <c r="CO55" s="79">
        <v>29.6</v>
      </c>
      <c r="CP55" s="69">
        <v>0</v>
      </c>
      <c r="CQ55" s="64">
        <v>0</v>
      </c>
      <c r="CR55" s="64"/>
      <c r="CS55" s="64"/>
      <c r="CT55" s="64"/>
      <c r="CU55" s="79">
        <v>5</v>
      </c>
      <c r="CV55" s="79">
        <v>3.2</v>
      </c>
      <c r="CW55" s="79">
        <v>0</v>
      </c>
      <c r="CX55" s="197">
        <v>47.230463478632</v>
      </c>
      <c r="CY55" s="69">
        <v>24.0971752442</v>
      </c>
      <c r="CZ55" s="69">
        <v>23.133288234432</v>
      </c>
      <c r="DA55" s="69">
        <v>0</v>
      </c>
      <c r="DB55" s="69">
        <v>19.8249640746348</v>
      </c>
      <c r="DC55" s="69" t="s">
        <v>212</v>
      </c>
      <c r="DD55" s="78">
        <v>30.8</v>
      </c>
      <c r="DE55" s="69">
        <v>0</v>
      </c>
      <c r="DF55" s="64">
        <v>0</v>
      </c>
      <c r="DG55" s="64"/>
      <c r="DH55" s="64"/>
      <c r="DI55" s="64"/>
      <c r="DJ55" s="79">
        <v>5</v>
      </c>
      <c r="DK55" s="79">
        <v>2</v>
      </c>
      <c r="DL55" s="79">
        <v>0</v>
      </c>
      <c r="DM55" s="197">
        <v>38.55548039072</v>
      </c>
      <c r="DN55" s="69">
        <v>24.0971752442</v>
      </c>
      <c r="DO55" s="69">
        <v>14.45830514652</v>
      </c>
      <c r="DP55" s="69">
        <v>0</v>
      </c>
      <c r="DQ55" s="69">
        <v>11.1499809867228</v>
      </c>
      <c r="DR55" s="69" t="s">
        <v>212</v>
      </c>
      <c r="DS55" s="78">
        <v>32.7</v>
      </c>
      <c r="DT55" s="69">
        <v>0</v>
      </c>
      <c r="DU55" s="64">
        <v>0</v>
      </c>
      <c r="DV55" s="64"/>
      <c r="DW55" s="64"/>
      <c r="DX55" s="64"/>
      <c r="DY55" s="79">
        <v>5</v>
      </c>
      <c r="DZ55" s="79">
        <v>0.800000000000004</v>
      </c>
      <c r="EA55" s="79">
        <v>0</v>
      </c>
      <c r="EB55" s="197">
        <v>29.880497302808</v>
      </c>
      <c r="EC55" s="69">
        <v>24.0971752442</v>
      </c>
      <c r="ED55" s="69">
        <v>5.78332205860803</v>
      </c>
      <c r="EE55" s="69">
        <v>0</v>
      </c>
      <c r="EF55" s="69">
        <v>2.47499789881083</v>
      </c>
      <c r="EG55" s="69" t="s">
        <v>212</v>
      </c>
      <c r="EH55" s="79">
        <v>32.7</v>
      </c>
      <c r="EI55" s="69">
        <v>0</v>
      </c>
      <c r="EJ55" s="64">
        <v>0</v>
      </c>
      <c r="EK55" s="64"/>
      <c r="EL55" s="64"/>
      <c r="EM55" s="64"/>
      <c r="EN55" s="79">
        <v>5</v>
      </c>
      <c r="EO55" s="79">
        <v>0.800000000000004</v>
      </c>
      <c r="EP55" s="79">
        <v>0</v>
      </c>
      <c r="EQ55" s="69">
        <v>12.841559596264</v>
      </c>
      <c r="ER55" s="69">
        <v>10.3560964486</v>
      </c>
      <c r="ES55" s="69">
        <v>2.48546314766401</v>
      </c>
      <c r="ET55" s="69">
        <v>0</v>
      </c>
      <c r="EU55" s="69">
        <v>-14.5639398077332</v>
      </c>
      <c r="EV55" s="69">
        <v>100</v>
      </c>
      <c r="EW55" s="69" t="s">
        <v>212</v>
      </c>
      <c r="EX55" s="69"/>
      <c r="EY55" s="69">
        <v>78947</v>
      </c>
      <c r="EZ55" s="69">
        <v>85332</v>
      </c>
      <c r="FA55" s="69">
        <v>108217</v>
      </c>
      <c r="FB55" s="78">
        <v>26.8187784184128</v>
      </c>
      <c r="FC55" s="69">
        <v>0</v>
      </c>
      <c r="FD55" s="64">
        <v>0</v>
      </c>
      <c r="FE55" s="64"/>
      <c r="FF55" s="64"/>
      <c r="FG55" s="64"/>
      <c r="FH55" s="79">
        <v>5</v>
      </c>
      <c r="FI55" s="79">
        <v>7.61260099397438</v>
      </c>
      <c r="FJ55" s="79">
        <v>0</v>
      </c>
      <c r="FK55" s="197">
        <v>560.423080810693</v>
      </c>
      <c r="FL55" s="69">
        <v>170.664</v>
      </c>
      <c r="FM55" s="69">
        <v>389.759080810693</v>
      </c>
      <c r="FN55" s="69">
        <v>0</v>
      </c>
      <c r="FO55" s="69">
        <v>533.017581406696</v>
      </c>
      <c r="FP55" s="57" t="s">
        <v>242</v>
      </c>
      <c r="FQ55" s="57" t="s">
        <v>242</v>
      </c>
      <c r="FR55" s="214">
        <v>1</v>
      </c>
    </row>
    <row r="56" ht="14.1" customHeight="1" spans="1:174">
      <c r="A56" s="68" t="s">
        <v>329</v>
      </c>
      <c r="B56" s="68" t="s">
        <v>239</v>
      </c>
      <c r="C56" s="69">
        <v>8384.917587</v>
      </c>
      <c r="D56" s="69">
        <v>6029.378373</v>
      </c>
      <c r="E56" s="69">
        <v>2228.30199</v>
      </c>
      <c r="F56" s="69">
        <v>127.237224</v>
      </c>
      <c r="G56" s="69">
        <v>7018.7176695</v>
      </c>
      <c r="H56" s="69">
        <v>5207.2778775</v>
      </c>
      <c r="I56" s="69">
        <v>1688.9695256</v>
      </c>
      <c r="J56" s="69">
        <v>122.4702664</v>
      </c>
      <c r="K56" s="69">
        <v>8072.5339767</v>
      </c>
      <c r="L56" s="69">
        <v>6341.9218995</v>
      </c>
      <c r="M56" s="69">
        <v>1586.5590936</v>
      </c>
      <c r="N56" s="69">
        <v>144.0529836</v>
      </c>
      <c r="O56" s="69">
        <v>8384.917587</v>
      </c>
      <c r="P56" s="69">
        <v>7018.7176695</v>
      </c>
      <c r="Q56" s="69">
        <v>8072.5339767</v>
      </c>
      <c r="R56" s="78">
        <v>15.0143709552442</v>
      </c>
      <c r="S56" s="79">
        <v>11.9770533778932</v>
      </c>
      <c r="T56" s="79" t="s">
        <v>212</v>
      </c>
      <c r="U56" s="69">
        <v>1</v>
      </c>
      <c r="V56" s="69">
        <v>1</v>
      </c>
      <c r="W56" s="64"/>
      <c r="X56" s="64"/>
      <c r="Y56" s="64"/>
      <c r="Z56" s="79">
        <v>0</v>
      </c>
      <c r="AA56" s="79">
        <v>0</v>
      </c>
      <c r="AB56" s="79">
        <v>0</v>
      </c>
      <c r="AC56" s="197">
        <v>0</v>
      </c>
      <c r="AD56" s="69">
        <v>0</v>
      </c>
      <c r="AE56" s="69">
        <v>0</v>
      </c>
      <c r="AF56" s="69">
        <v>0</v>
      </c>
      <c r="AG56" s="79">
        <v>10.7</v>
      </c>
      <c r="AH56" s="69">
        <v>1</v>
      </c>
      <c r="AI56" s="64">
        <v>1</v>
      </c>
      <c r="AJ56" s="64"/>
      <c r="AK56" s="64"/>
      <c r="AL56" s="64"/>
      <c r="AM56" s="79">
        <v>0</v>
      </c>
      <c r="AN56" s="79">
        <v>0</v>
      </c>
      <c r="AO56" s="79">
        <v>0</v>
      </c>
      <c r="AP56" s="197">
        <v>0</v>
      </c>
      <c r="AQ56" s="69">
        <v>0</v>
      </c>
      <c r="AR56" s="69">
        <v>0</v>
      </c>
      <c r="AS56" s="69">
        <v>0</v>
      </c>
      <c r="AT56" s="69">
        <v>0</v>
      </c>
      <c r="AU56" s="69" t="s">
        <v>212</v>
      </c>
      <c r="AV56" s="79">
        <v>10.8</v>
      </c>
      <c r="AW56" s="69">
        <v>1</v>
      </c>
      <c r="AX56" s="64">
        <v>1</v>
      </c>
      <c r="AY56" s="64"/>
      <c r="AZ56" s="64"/>
      <c r="BA56" s="64"/>
      <c r="BB56" s="79">
        <v>0</v>
      </c>
      <c r="BC56" s="79">
        <v>0</v>
      </c>
      <c r="BD56" s="79">
        <v>0</v>
      </c>
      <c r="BE56" s="197">
        <v>0</v>
      </c>
      <c r="BF56" s="69">
        <v>0</v>
      </c>
      <c r="BG56" s="69">
        <v>0</v>
      </c>
      <c r="BH56" s="69">
        <v>0</v>
      </c>
      <c r="BI56" s="69">
        <v>0</v>
      </c>
      <c r="BJ56" s="69" t="s">
        <v>212</v>
      </c>
      <c r="BK56" s="79">
        <v>10.9</v>
      </c>
      <c r="BL56" s="69">
        <v>1</v>
      </c>
      <c r="BM56" s="64">
        <v>1</v>
      </c>
      <c r="BN56" s="64"/>
      <c r="BO56" s="64"/>
      <c r="BP56" s="64"/>
      <c r="BQ56" s="79">
        <v>0</v>
      </c>
      <c r="BR56" s="79">
        <v>0</v>
      </c>
      <c r="BS56" s="79">
        <v>0</v>
      </c>
      <c r="BT56" s="197">
        <v>0</v>
      </c>
      <c r="BU56" s="69">
        <v>0</v>
      </c>
      <c r="BV56" s="69">
        <v>0</v>
      </c>
      <c r="BW56" s="69">
        <v>0</v>
      </c>
      <c r="BX56" s="69">
        <v>0</v>
      </c>
      <c r="BY56" s="69" t="s">
        <v>212</v>
      </c>
      <c r="BZ56" s="79">
        <v>11</v>
      </c>
      <c r="CA56" s="69">
        <v>1</v>
      </c>
      <c r="CB56" s="64">
        <v>1</v>
      </c>
      <c r="CC56" s="64"/>
      <c r="CD56" s="64"/>
      <c r="CE56" s="64"/>
      <c r="CF56" s="79">
        <v>0</v>
      </c>
      <c r="CG56" s="79">
        <v>0</v>
      </c>
      <c r="CH56" s="79">
        <v>0</v>
      </c>
      <c r="CI56" s="197">
        <v>0</v>
      </c>
      <c r="CJ56" s="69">
        <v>0</v>
      </c>
      <c r="CK56" s="69">
        <v>0</v>
      </c>
      <c r="CL56" s="69">
        <v>0</v>
      </c>
      <c r="CM56" s="69">
        <v>0</v>
      </c>
      <c r="CN56" s="69" t="s">
        <v>212</v>
      </c>
      <c r="CO56" s="79">
        <v>11.2</v>
      </c>
      <c r="CP56" s="69">
        <v>1</v>
      </c>
      <c r="CQ56" s="64">
        <v>1</v>
      </c>
      <c r="CR56" s="64"/>
      <c r="CS56" s="64"/>
      <c r="CT56" s="64"/>
      <c r="CU56" s="79">
        <v>0</v>
      </c>
      <c r="CV56" s="79">
        <v>0</v>
      </c>
      <c r="CW56" s="79">
        <v>0</v>
      </c>
      <c r="CX56" s="197">
        <v>0</v>
      </c>
      <c r="CY56" s="69">
        <v>0</v>
      </c>
      <c r="CZ56" s="69">
        <v>0</v>
      </c>
      <c r="DA56" s="69">
        <v>0</v>
      </c>
      <c r="DB56" s="69">
        <v>0</v>
      </c>
      <c r="DC56" s="69" t="s">
        <v>212</v>
      </c>
      <c r="DD56" s="78">
        <v>11.5</v>
      </c>
      <c r="DE56" s="69">
        <v>1</v>
      </c>
      <c r="DF56" s="64">
        <v>1</v>
      </c>
      <c r="DG56" s="64"/>
      <c r="DH56" s="64"/>
      <c r="DI56" s="64"/>
      <c r="DJ56" s="79">
        <v>0</v>
      </c>
      <c r="DK56" s="79">
        <v>0</v>
      </c>
      <c r="DL56" s="79">
        <v>0</v>
      </c>
      <c r="DM56" s="197">
        <v>0</v>
      </c>
      <c r="DN56" s="69">
        <v>0</v>
      </c>
      <c r="DO56" s="69">
        <v>0</v>
      </c>
      <c r="DP56" s="69">
        <v>0</v>
      </c>
      <c r="DQ56" s="69">
        <v>0</v>
      </c>
      <c r="DR56" s="69" t="s">
        <v>212</v>
      </c>
      <c r="DS56" s="78">
        <v>12</v>
      </c>
      <c r="DT56" s="69">
        <v>1</v>
      </c>
      <c r="DU56" s="64">
        <v>1</v>
      </c>
      <c r="DV56" s="64"/>
      <c r="DW56" s="64"/>
      <c r="DX56" s="64"/>
      <c r="DY56" s="79">
        <v>0</v>
      </c>
      <c r="DZ56" s="79">
        <v>0</v>
      </c>
      <c r="EA56" s="79">
        <v>0</v>
      </c>
      <c r="EB56" s="197">
        <v>0</v>
      </c>
      <c r="EC56" s="69">
        <v>0</v>
      </c>
      <c r="ED56" s="69">
        <v>0</v>
      </c>
      <c r="EE56" s="69">
        <v>0</v>
      </c>
      <c r="EF56" s="69">
        <v>0</v>
      </c>
      <c r="EG56" s="69" t="s">
        <v>212</v>
      </c>
      <c r="EH56" s="79">
        <v>12</v>
      </c>
      <c r="EI56" s="69">
        <v>1</v>
      </c>
      <c r="EJ56" s="64">
        <v>1</v>
      </c>
      <c r="EK56" s="64"/>
      <c r="EL56" s="64"/>
      <c r="EM56" s="64"/>
      <c r="EN56" s="79">
        <v>0</v>
      </c>
      <c r="EO56" s="79">
        <v>0</v>
      </c>
      <c r="EP56" s="79">
        <v>0</v>
      </c>
      <c r="EQ56" s="69">
        <v>0</v>
      </c>
      <c r="ER56" s="69">
        <v>0</v>
      </c>
      <c r="ES56" s="69">
        <v>0</v>
      </c>
      <c r="ET56" s="69">
        <v>0</v>
      </c>
      <c r="EU56" s="69">
        <v>0</v>
      </c>
      <c r="EV56" s="69" t="s">
        <v>212</v>
      </c>
      <c r="EW56" s="69" t="s">
        <v>212</v>
      </c>
      <c r="EX56" s="69"/>
      <c r="EY56" s="69">
        <v>60169</v>
      </c>
      <c r="EZ56" s="69">
        <v>60952</v>
      </c>
      <c r="FA56" s="69">
        <v>67400</v>
      </c>
      <c r="FB56" s="78">
        <v>10.5788161176007</v>
      </c>
      <c r="FC56" s="69">
        <v>1</v>
      </c>
      <c r="FD56" s="64">
        <v>0</v>
      </c>
      <c r="FE56" s="64"/>
      <c r="FF56" s="64"/>
      <c r="FG56" s="64"/>
      <c r="FH56" s="79">
        <v>0</v>
      </c>
      <c r="FI56" s="79">
        <v>0</v>
      </c>
      <c r="FJ56" s="79">
        <v>0</v>
      </c>
      <c r="FK56" s="197">
        <v>0</v>
      </c>
      <c r="FL56" s="69">
        <v>0</v>
      </c>
      <c r="FM56" s="69">
        <v>0</v>
      </c>
      <c r="FN56" s="69">
        <v>0</v>
      </c>
      <c r="FO56" s="69">
        <v>0</v>
      </c>
      <c r="FP56" s="57" t="s">
        <v>212</v>
      </c>
      <c r="FQ56" s="57" t="s">
        <v>212</v>
      </c>
      <c r="FR56" s="214" t="s">
        <v>212</v>
      </c>
    </row>
    <row r="57" ht="14.1" customHeight="1" spans="1:174">
      <c r="A57" s="68" t="s">
        <v>330</v>
      </c>
      <c r="B57" s="68" t="s">
        <v>239</v>
      </c>
      <c r="C57" s="69">
        <v>7717.9305538</v>
      </c>
      <c r="D57" s="69">
        <v>4915.555161</v>
      </c>
      <c r="E57" s="69">
        <v>1534.7830072</v>
      </c>
      <c r="F57" s="69">
        <v>1267.5923856</v>
      </c>
      <c r="G57" s="69">
        <v>8871.2432756</v>
      </c>
      <c r="H57" s="69">
        <v>6361.062108</v>
      </c>
      <c r="I57" s="69">
        <v>2317.8156048</v>
      </c>
      <c r="J57" s="69">
        <v>192.3655628</v>
      </c>
      <c r="K57" s="69">
        <v>12939.1655613</v>
      </c>
      <c r="L57" s="69">
        <v>7814.3176885</v>
      </c>
      <c r="M57" s="69">
        <v>4096.0275356</v>
      </c>
      <c r="N57" s="69">
        <v>1028.8203372</v>
      </c>
      <c r="O57" s="69">
        <v>7717.9305538</v>
      </c>
      <c r="P57" s="69">
        <v>8871.2432756</v>
      </c>
      <c r="Q57" s="69">
        <v>12939.1655613</v>
      </c>
      <c r="R57" s="78">
        <v>45.8551542249851</v>
      </c>
      <c r="S57" s="79">
        <v>22.8018989202763</v>
      </c>
      <c r="T57" s="79" t="s">
        <v>212</v>
      </c>
      <c r="U57" s="69">
        <v>0</v>
      </c>
      <c r="V57" s="69">
        <v>0</v>
      </c>
      <c r="W57" s="64"/>
      <c r="X57" s="64"/>
      <c r="Y57" s="64"/>
      <c r="Z57" s="79">
        <v>5</v>
      </c>
      <c r="AA57" s="79">
        <v>3.33639892368544</v>
      </c>
      <c r="AB57" s="79">
        <v>0</v>
      </c>
      <c r="AC57" s="197">
        <v>35.5012904610781</v>
      </c>
      <c r="AD57" s="69">
        <v>17.7424865512</v>
      </c>
      <c r="AE57" s="69">
        <v>17.7588039098781</v>
      </c>
      <c r="AF57" s="69">
        <v>0</v>
      </c>
      <c r="AG57" s="79">
        <v>12.7</v>
      </c>
      <c r="AH57" s="69">
        <v>1</v>
      </c>
      <c r="AI57" s="64">
        <v>0</v>
      </c>
      <c r="AJ57" s="64"/>
      <c r="AK57" s="64"/>
      <c r="AL57" s="64"/>
      <c r="AM57" s="79">
        <v>0</v>
      </c>
      <c r="AN57" s="79">
        <v>0</v>
      </c>
      <c r="AO57" s="79">
        <v>0</v>
      </c>
      <c r="AP57" s="197">
        <v>0</v>
      </c>
      <c r="AQ57" s="69">
        <v>0</v>
      </c>
      <c r="AR57" s="69">
        <v>0</v>
      </c>
      <c r="AS57" s="69">
        <v>0</v>
      </c>
      <c r="AT57" s="69">
        <v>-35.5012904610781</v>
      </c>
      <c r="AU57" s="69" t="s">
        <v>242</v>
      </c>
      <c r="AV57" s="79">
        <v>13.7</v>
      </c>
      <c r="AW57" s="69">
        <v>1</v>
      </c>
      <c r="AX57" s="64">
        <v>0</v>
      </c>
      <c r="AY57" s="64"/>
      <c r="AZ57" s="64"/>
      <c r="BA57" s="64"/>
      <c r="BB57" s="79">
        <v>0</v>
      </c>
      <c r="BC57" s="79">
        <v>0</v>
      </c>
      <c r="BD57" s="79">
        <v>0</v>
      </c>
      <c r="BE57" s="197">
        <v>0</v>
      </c>
      <c r="BF57" s="69">
        <v>0</v>
      </c>
      <c r="BG57" s="69">
        <v>0</v>
      </c>
      <c r="BH57" s="69">
        <v>0</v>
      </c>
      <c r="BI57" s="69">
        <v>-35.5012904610781</v>
      </c>
      <c r="BJ57" s="69" t="s">
        <v>242</v>
      </c>
      <c r="BK57" s="79">
        <v>14.9</v>
      </c>
      <c r="BL57" s="69">
        <v>1</v>
      </c>
      <c r="BM57" s="64">
        <v>0</v>
      </c>
      <c r="BN57" s="64"/>
      <c r="BO57" s="64"/>
      <c r="BP57" s="64"/>
      <c r="BQ57" s="79">
        <v>0</v>
      </c>
      <c r="BR57" s="79">
        <v>0</v>
      </c>
      <c r="BS57" s="79">
        <v>0</v>
      </c>
      <c r="BT57" s="197">
        <v>0</v>
      </c>
      <c r="BU57" s="69">
        <v>0</v>
      </c>
      <c r="BV57" s="69">
        <v>0</v>
      </c>
      <c r="BW57" s="69">
        <v>0</v>
      </c>
      <c r="BX57" s="69">
        <v>-35.5012904610781</v>
      </c>
      <c r="BY57" s="69" t="s">
        <v>242</v>
      </c>
      <c r="BZ57" s="79">
        <v>16.4</v>
      </c>
      <c r="CA57" s="69">
        <v>1</v>
      </c>
      <c r="CB57" s="64">
        <v>0</v>
      </c>
      <c r="CC57" s="64"/>
      <c r="CD57" s="64"/>
      <c r="CE57" s="64"/>
      <c r="CF57" s="79">
        <v>0</v>
      </c>
      <c r="CG57" s="79">
        <v>0</v>
      </c>
      <c r="CH57" s="79">
        <v>0</v>
      </c>
      <c r="CI57" s="197">
        <v>0</v>
      </c>
      <c r="CJ57" s="69">
        <v>0</v>
      </c>
      <c r="CK57" s="69">
        <v>0</v>
      </c>
      <c r="CL57" s="69">
        <v>0</v>
      </c>
      <c r="CM57" s="69">
        <v>-35.5012904610781</v>
      </c>
      <c r="CN57" s="69" t="s">
        <v>242</v>
      </c>
      <c r="CO57" s="79">
        <v>18.4</v>
      </c>
      <c r="CP57" s="69">
        <v>1</v>
      </c>
      <c r="CQ57" s="64">
        <v>0</v>
      </c>
      <c r="CR57" s="64"/>
      <c r="CS57" s="64"/>
      <c r="CT57" s="64"/>
      <c r="CU57" s="79">
        <v>0</v>
      </c>
      <c r="CV57" s="79">
        <v>0</v>
      </c>
      <c r="CW57" s="79">
        <v>0</v>
      </c>
      <c r="CX57" s="197">
        <v>0</v>
      </c>
      <c r="CY57" s="69">
        <v>0</v>
      </c>
      <c r="CZ57" s="69">
        <v>0</v>
      </c>
      <c r="DA57" s="69">
        <v>0</v>
      </c>
      <c r="DB57" s="69">
        <v>-35.5012904610781</v>
      </c>
      <c r="DC57" s="69" t="s">
        <v>242</v>
      </c>
      <c r="DD57" s="78">
        <v>21.3</v>
      </c>
      <c r="DE57" s="69">
        <v>1</v>
      </c>
      <c r="DF57" s="64">
        <v>0</v>
      </c>
      <c r="DG57" s="64"/>
      <c r="DH57" s="64"/>
      <c r="DI57" s="64"/>
      <c r="DJ57" s="79">
        <v>0</v>
      </c>
      <c r="DK57" s="79">
        <v>0</v>
      </c>
      <c r="DL57" s="79">
        <v>0</v>
      </c>
      <c r="DM57" s="197">
        <v>0</v>
      </c>
      <c r="DN57" s="69">
        <v>0</v>
      </c>
      <c r="DO57" s="69">
        <v>0</v>
      </c>
      <c r="DP57" s="69">
        <v>0</v>
      </c>
      <c r="DQ57" s="69">
        <v>-35.5012904610781</v>
      </c>
      <c r="DR57" s="69" t="s">
        <v>242</v>
      </c>
      <c r="DS57" s="78">
        <v>25.5</v>
      </c>
      <c r="DT57" s="69">
        <v>1</v>
      </c>
      <c r="DU57" s="64">
        <v>0</v>
      </c>
      <c r="DV57" s="64"/>
      <c r="DW57" s="64"/>
      <c r="DX57" s="64"/>
      <c r="DY57" s="79">
        <v>0</v>
      </c>
      <c r="DZ57" s="79">
        <v>0</v>
      </c>
      <c r="EA57" s="79">
        <v>0</v>
      </c>
      <c r="EB57" s="197">
        <v>0</v>
      </c>
      <c r="EC57" s="69">
        <v>0</v>
      </c>
      <c r="ED57" s="69">
        <v>0</v>
      </c>
      <c r="EE57" s="69">
        <v>0</v>
      </c>
      <c r="EF57" s="69">
        <v>-35.5012904610781</v>
      </c>
      <c r="EG57" s="69" t="s">
        <v>242</v>
      </c>
      <c r="EH57" s="79">
        <v>32.4</v>
      </c>
      <c r="EI57" s="69">
        <v>0</v>
      </c>
      <c r="EJ57" s="64">
        <v>0</v>
      </c>
      <c r="EK57" s="64"/>
      <c r="EL57" s="64"/>
      <c r="EM57" s="64"/>
      <c r="EN57" s="79">
        <v>5</v>
      </c>
      <c r="EO57" s="79">
        <v>0.5</v>
      </c>
      <c r="EP57" s="79">
        <v>0</v>
      </c>
      <c r="EQ57" s="69">
        <v>9.35622125711001</v>
      </c>
      <c r="ER57" s="69">
        <v>8.13584457140001</v>
      </c>
      <c r="ES57" s="69">
        <v>1.22037668571</v>
      </c>
      <c r="ET57" s="69">
        <v>0</v>
      </c>
      <c r="EU57" s="69">
        <v>-26.1450692039681</v>
      </c>
      <c r="EV57" s="69">
        <v>100</v>
      </c>
      <c r="EW57" s="69" t="s">
        <v>212</v>
      </c>
      <c r="EX57" s="69"/>
      <c r="EY57" s="69">
        <v>52926</v>
      </c>
      <c r="EZ57" s="69">
        <v>50986</v>
      </c>
      <c r="FA57" s="69">
        <v>56746</v>
      </c>
      <c r="FB57" s="78">
        <v>11.2972188443887</v>
      </c>
      <c r="FC57" s="69">
        <v>1</v>
      </c>
      <c r="FD57" s="64">
        <v>0</v>
      </c>
      <c r="FE57" s="64"/>
      <c r="FF57" s="64"/>
      <c r="FG57" s="64"/>
      <c r="FH57" s="79">
        <v>0</v>
      </c>
      <c r="FI57" s="79">
        <v>0</v>
      </c>
      <c r="FJ57" s="79">
        <v>0</v>
      </c>
      <c r="FK57" s="197">
        <v>0</v>
      </c>
      <c r="FL57" s="69">
        <v>0</v>
      </c>
      <c r="FM57" s="69">
        <v>0</v>
      </c>
      <c r="FN57" s="69">
        <v>0</v>
      </c>
      <c r="FO57" s="69">
        <v>-35.5012904610781</v>
      </c>
      <c r="FP57" s="57" t="s">
        <v>242</v>
      </c>
      <c r="FQ57" s="57" t="s">
        <v>242</v>
      </c>
      <c r="FR57" s="214">
        <v>1</v>
      </c>
    </row>
    <row r="58" ht="14.1" customHeight="1" spans="1:174">
      <c r="A58" s="68" t="s">
        <v>331</v>
      </c>
      <c r="B58" s="68" t="s">
        <v>239</v>
      </c>
      <c r="C58" s="69">
        <v>23947.2187351</v>
      </c>
      <c r="D58" s="69">
        <v>16031.5934415</v>
      </c>
      <c r="E58" s="69">
        <v>7025.3705524</v>
      </c>
      <c r="F58" s="69">
        <v>890.2547412</v>
      </c>
      <c r="G58" s="69">
        <v>15417.4572903</v>
      </c>
      <c r="H58" s="69">
        <v>12349.7254175</v>
      </c>
      <c r="I58" s="69">
        <v>1924.4575812</v>
      </c>
      <c r="J58" s="69">
        <v>1143.2742916</v>
      </c>
      <c r="K58" s="69">
        <v>13295.6548366</v>
      </c>
      <c r="L58" s="69">
        <v>8768.951311</v>
      </c>
      <c r="M58" s="69">
        <v>3407.4406688</v>
      </c>
      <c r="N58" s="69">
        <v>1119.2628568</v>
      </c>
      <c r="O58" s="69">
        <v>23947.2187351</v>
      </c>
      <c r="P58" s="69">
        <v>15417.4572903</v>
      </c>
      <c r="Q58" s="69">
        <v>13295.6548366</v>
      </c>
      <c r="R58" s="78">
        <v>-13.7623371594157</v>
      </c>
      <c r="S58" s="79">
        <v>20.3565159638056</v>
      </c>
      <c r="T58" s="79" t="s">
        <v>212</v>
      </c>
      <c r="U58" s="69">
        <v>1</v>
      </c>
      <c r="V58" s="69">
        <v>1</v>
      </c>
      <c r="W58" s="64"/>
      <c r="X58" s="64"/>
      <c r="Y58" s="64"/>
      <c r="Z58" s="79">
        <v>0</v>
      </c>
      <c r="AA58" s="79">
        <v>0</v>
      </c>
      <c r="AB58" s="79">
        <v>0</v>
      </c>
      <c r="AC58" s="197">
        <v>0</v>
      </c>
      <c r="AD58" s="69">
        <v>0</v>
      </c>
      <c r="AE58" s="69">
        <v>0</v>
      </c>
      <c r="AF58" s="69">
        <v>0</v>
      </c>
      <c r="AG58" s="79">
        <v>-7.9</v>
      </c>
      <c r="AH58" s="69">
        <v>1</v>
      </c>
      <c r="AI58" s="64">
        <v>1</v>
      </c>
      <c r="AJ58" s="64"/>
      <c r="AK58" s="64"/>
      <c r="AL58" s="64"/>
      <c r="AM58" s="79">
        <v>0</v>
      </c>
      <c r="AN58" s="79">
        <v>0</v>
      </c>
      <c r="AO58" s="79">
        <v>0</v>
      </c>
      <c r="AP58" s="197">
        <v>0</v>
      </c>
      <c r="AQ58" s="69">
        <v>0</v>
      </c>
      <c r="AR58" s="69">
        <v>0</v>
      </c>
      <c r="AS58" s="69">
        <v>0</v>
      </c>
      <c r="AT58" s="69">
        <v>0</v>
      </c>
      <c r="AU58" s="69" t="s">
        <v>212</v>
      </c>
      <c r="AV58" s="79">
        <v>-8.1</v>
      </c>
      <c r="AW58" s="69">
        <v>1</v>
      </c>
      <c r="AX58" s="64">
        <v>1</v>
      </c>
      <c r="AY58" s="64"/>
      <c r="AZ58" s="64"/>
      <c r="BA58" s="64"/>
      <c r="BB58" s="79">
        <v>0</v>
      </c>
      <c r="BC58" s="79">
        <v>0</v>
      </c>
      <c r="BD58" s="79">
        <v>0</v>
      </c>
      <c r="BE58" s="197">
        <v>0</v>
      </c>
      <c r="BF58" s="69">
        <v>0</v>
      </c>
      <c r="BG58" s="69">
        <v>0</v>
      </c>
      <c r="BH58" s="69">
        <v>0</v>
      </c>
      <c r="BI58" s="69">
        <v>0</v>
      </c>
      <c r="BJ58" s="69" t="s">
        <v>212</v>
      </c>
      <c r="BK58" s="79">
        <v>-8.3</v>
      </c>
      <c r="BL58" s="69">
        <v>1</v>
      </c>
      <c r="BM58" s="64">
        <v>1</v>
      </c>
      <c r="BN58" s="64"/>
      <c r="BO58" s="64"/>
      <c r="BP58" s="64"/>
      <c r="BQ58" s="79">
        <v>0</v>
      </c>
      <c r="BR58" s="79">
        <v>0</v>
      </c>
      <c r="BS58" s="79">
        <v>0</v>
      </c>
      <c r="BT58" s="197">
        <v>0</v>
      </c>
      <c r="BU58" s="69">
        <v>0</v>
      </c>
      <c r="BV58" s="69">
        <v>0</v>
      </c>
      <c r="BW58" s="69">
        <v>0</v>
      </c>
      <c r="BX58" s="69">
        <v>0</v>
      </c>
      <c r="BY58" s="69" t="s">
        <v>212</v>
      </c>
      <c r="BZ58" s="79">
        <v>-8.7</v>
      </c>
      <c r="CA58" s="69">
        <v>1</v>
      </c>
      <c r="CB58" s="64">
        <v>1</v>
      </c>
      <c r="CC58" s="64"/>
      <c r="CD58" s="64"/>
      <c r="CE58" s="64"/>
      <c r="CF58" s="79">
        <v>0</v>
      </c>
      <c r="CG58" s="79">
        <v>0</v>
      </c>
      <c r="CH58" s="79">
        <v>0</v>
      </c>
      <c r="CI58" s="197">
        <v>0</v>
      </c>
      <c r="CJ58" s="69">
        <v>0</v>
      </c>
      <c r="CK58" s="69">
        <v>0</v>
      </c>
      <c r="CL58" s="69">
        <v>0</v>
      </c>
      <c r="CM58" s="69">
        <v>0</v>
      </c>
      <c r="CN58" s="69" t="s">
        <v>212</v>
      </c>
      <c r="CO58" s="79">
        <v>-9.1</v>
      </c>
      <c r="CP58" s="69">
        <v>1</v>
      </c>
      <c r="CQ58" s="64">
        <v>1</v>
      </c>
      <c r="CR58" s="64"/>
      <c r="CS58" s="64"/>
      <c r="CT58" s="64"/>
      <c r="CU58" s="79">
        <v>0</v>
      </c>
      <c r="CV58" s="79">
        <v>0</v>
      </c>
      <c r="CW58" s="79">
        <v>0</v>
      </c>
      <c r="CX58" s="197">
        <v>0</v>
      </c>
      <c r="CY58" s="69">
        <v>0</v>
      </c>
      <c r="CZ58" s="69">
        <v>0</v>
      </c>
      <c r="DA58" s="69">
        <v>0</v>
      </c>
      <c r="DB58" s="69">
        <v>0</v>
      </c>
      <c r="DC58" s="69" t="s">
        <v>212</v>
      </c>
      <c r="DD58" s="78">
        <v>-9.6</v>
      </c>
      <c r="DE58" s="69">
        <v>1</v>
      </c>
      <c r="DF58" s="64">
        <v>1</v>
      </c>
      <c r="DG58" s="64"/>
      <c r="DH58" s="64"/>
      <c r="DI58" s="64"/>
      <c r="DJ58" s="79">
        <v>0</v>
      </c>
      <c r="DK58" s="79">
        <v>0</v>
      </c>
      <c r="DL58" s="79">
        <v>0</v>
      </c>
      <c r="DM58" s="197">
        <v>0</v>
      </c>
      <c r="DN58" s="69">
        <v>0</v>
      </c>
      <c r="DO58" s="69">
        <v>0</v>
      </c>
      <c r="DP58" s="69">
        <v>0</v>
      </c>
      <c r="DQ58" s="69">
        <v>0</v>
      </c>
      <c r="DR58" s="69" t="s">
        <v>212</v>
      </c>
      <c r="DS58" s="78">
        <v>-10.4</v>
      </c>
      <c r="DT58" s="69">
        <v>1</v>
      </c>
      <c r="DU58" s="64">
        <v>1</v>
      </c>
      <c r="DV58" s="64"/>
      <c r="DW58" s="64"/>
      <c r="DX58" s="64"/>
      <c r="DY58" s="79">
        <v>0</v>
      </c>
      <c r="DZ58" s="79">
        <v>0</v>
      </c>
      <c r="EA58" s="79">
        <v>0</v>
      </c>
      <c r="EB58" s="197">
        <v>0</v>
      </c>
      <c r="EC58" s="69">
        <v>0</v>
      </c>
      <c r="ED58" s="69">
        <v>0</v>
      </c>
      <c r="EE58" s="69">
        <v>0</v>
      </c>
      <c r="EF58" s="69">
        <v>0</v>
      </c>
      <c r="EG58" s="69" t="s">
        <v>212</v>
      </c>
      <c r="EH58" s="79">
        <v>-10.4</v>
      </c>
      <c r="EI58" s="69">
        <v>1</v>
      </c>
      <c r="EJ58" s="64">
        <v>1</v>
      </c>
      <c r="EK58" s="64"/>
      <c r="EL58" s="64"/>
      <c r="EM58" s="64"/>
      <c r="EN58" s="79">
        <v>0</v>
      </c>
      <c r="EO58" s="79">
        <v>0</v>
      </c>
      <c r="EP58" s="79">
        <v>0</v>
      </c>
      <c r="EQ58" s="69">
        <v>0</v>
      </c>
      <c r="ER58" s="69">
        <v>0</v>
      </c>
      <c r="ES58" s="69">
        <v>0</v>
      </c>
      <c r="ET58" s="69">
        <v>0</v>
      </c>
      <c r="EU58" s="69">
        <v>0</v>
      </c>
      <c r="EV58" s="69" t="s">
        <v>212</v>
      </c>
      <c r="EW58" s="69" t="s">
        <v>212</v>
      </c>
      <c r="EX58" s="69"/>
      <c r="EY58" s="69">
        <v>67667</v>
      </c>
      <c r="EZ58" s="69">
        <v>70650</v>
      </c>
      <c r="FA58" s="69">
        <v>65314</v>
      </c>
      <c r="FB58" s="78">
        <v>-7.55272469922151</v>
      </c>
      <c r="FC58" s="69">
        <v>1</v>
      </c>
      <c r="FD58" s="64">
        <v>1</v>
      </c>
      <c r="FE58" s="64"/>
      <c r="FF58" s="64"/>
      <c r="FG58" s="64"/>
      <c r="FH58" s="79">
        <v>0</v>
      </c>
      <c r="FI58" s="79">
        <v>0</v>
      </c>
      <c r="FJ58" s="79">
        <v>0</v>
      </c>
      <c r="FK58" s="197">
        <v>0</v>
      </c>
      <c r="FL58" s="69">
        <v>0</v>
      </c>
      <c r="FM58" s="69">
        <v>0</v>
      </c>
      <c r="FN58" s="69">
        <v>0</v>
      </c>
      <c r="FO58" s="69">
        <v>0</v>
      </c>
      <c r="FP58" s="57" t="s">
        <v>212</v>
      </c>
      <c r="FQ58" s="57" t="s">
        <v>212</v>
      </c>
      <c r="FR58" s="214" t="s">
        <v>212</v>
      </c>
    </row>
    <row r="59" ht="14.1" customHeight="1" spans="1:174">
      <c r="A59" s="68" t="s">
        <v>332</v>
      </c>
      <c r="B59" s="68" t="s">
        <v>248</v>
      </c>
      <c r="C59" s="69">
        <v>6229.9775684</v>
      </c>
      <c r="D59" s="69">
        <v>5539.805808</v>
      </c>
      <c r="E59" s="69">
        <v>639.213488</v>
      </c>
      <c r="F59" s="69">
        <v>50.9582724</v>
      </c>
      <c r="G59" s="69">
        <v>5530.7598399</v>
      </c>
      <c r="H59" s="69">
        <v>5065.6677555</v>
      </c>
      <c r="I59" s="69">
        <v>418.211004</v>
      </c>
      <c r="J59" s="69">
        <v>46.8810804</v>
      </c>
      <c r="K59" s="69">
        <v>7244.4060836</v>
      </c>
      <c r="L59" s="69">
        <v>6516.82972</v>
      </c>
      <c r="M59" s="69">
        <v>665.427014</v>
      </c>
      <c r="N59" s="69">
        <v>62.1493496</v>
      </c>
      <c r="O59" s="69">
        <v>6229.9775684</v>
      </c>
      <c r="P59" s="69">
        <v>5530.7598399</v>
      </c>
      <c r="Q59" s="69">
        <v>7244.4060836</v>
      </c>
      <c r="R59" s="78">
        <v>30.9839207144273</v>
      </c>
      <c r="S59" s="79">
        <v>16.8651055374229</v>
      </c>
      <c r="T59" s="79" t="s">
        <v>212</v>
      </c>
      <c r="U59" s="69">
        <v>1</v>
      </c>
      <c r="V59" s="69">
        <v>0</v>
      </c>
      <c r="W59" s="64"/>
      <c r="X59" s="64"/>
      <c r="Y59" s="64"/>
      <c r="Z59" s="79">
        <v>0</v>
      </c>
      <c r="AA59" s="79">
        <v>0</v>
      </c>
      <c r="AB59" s="79">
        <v>0</v>
      </c>
      <c r="AC59" s="197">
        <v>0</v>
      </c>
      <c r="AD59" s="69">
        <v>0</v>
      </c>
      <c r="AE59" s="69">
        <v>0</v>
      </c>
      <c r="AF59" s="69">
        <v>0</v>
      </c>
      <c r="AG59" s="79">
        <v>25.2</v>
      </c>
      <c r="AH59" s="69">
        <v>0</v>
      </c>
      <c r="AI59" s="64">
        <v>0</v>
      </c>
      <c r="AJ59" s="64"/>
      <c r="AK59" s="64"/>
      <c r="AL59" s="64"/>
      <c r="AM59" s="79">
        <v>5</v>
      </c>
      <c r="AN59" s="79">
        <v>4.4</v>
      </c>
      <c r="AO59" s="79">
        <v>0</v>
      </c>
      <c r="AP59" s="197">
        <v>25.662725657136</v>
      </c>
      <c r="AQ59" s="69">
        <v>11.0615196798</v>
      </c>
      <c r="AR59" s="69">
        <v>14.601205977336</v>
      </c>
      <c r="AS59" s="69">
        <v>0</v>
      </c>
      <c r="AT59" s="69">
        <v>25.662725657136</v>
      </c>
      <c r="AU59" s="69" t="s">
        <v>212</v>
      </c>
      <c r="AV59" s="79">
        <v>25.4</v>
      </c>
      <c r="AW59" s="69">
        <v>0</v>
      </c>
      <c r="AX59" s="64">
        <v>0</v>
      </c>
      <c r="AY59" s="64"/>
      <c r="AZ59" s="64"/>
      <c r="BA59" s="64"/>
      <c r="BB59" s="79">
        <v>5</v>
      </c>
      <c r="BC59" s="79">
        <v>3.6</v>
      </c>
      <c r="BD59" s="79">
        <v>0</v>
      </c>
      <c r="BE59" s="197">
        <v>23.007960933984</v>
      </c>
      <c r="BF59" s="69">
        <v>11.0615196798</v>
      </c>
      <c r="BG59" s="69">
        <v>11.946441254184</v>
      </c>
      <c r="BH59" s="69">
        <v>0</v>
      </c>
      <c r="BI59" s="69">
        <v>23.007960933984</v>
      </c>
      <c r="BJ59" s="69" t="s">
        <v>212</v>
      </c>
      <c r="BK59" s="79">
        <v>25.6</v>
      </c>
      <c r="BL59" s="69">
        <v>0</v>
      </c>
      <c r="BM59" s="64">
        <v>0</v>
      </c>
      <c r="BN59" s="64"/>
      <c r="BO59" s="64"/>
      <c r="BP59" s="64"/>
      <c r="BQ59" s="79">
        <v>5</v>
      </c>
      <c r="BR59" s="79">
        <v>2.5</v>
      </c>
      <c r="BS59" s="79">
        <v>0</v>
      </c>
      <c r="BT59" s="197">
        <v>19.35765943965</v>
      </c>
      <c r="BU59" s="69">
        <v>11.0615196798</v>
      </c>
      <c r="BV59" s="69">
        <v>8.29613975985</v>
      </c>
      <c r="BW59" s="69">
        <v>0</v>
      </c>
      <c r="BX59" s="69">
        <v>19.35765943965</v>
      </c>
      <c r="BY59" s="69" t="s">
        <v>212</v>
      </c>
      <c r="BZ59" s="79">
        <v>25.8</v>
      </c>
      <c r="CA59" s="69">
        <v>0</v>
      </c>
      <c r="CB59" s="64">
        <v>0</v>
      </c>
      <c r="CC59" s="64"/>
      <c r="CD59" s="64"/>
      <c r="CE59" s="64"/>
      <c r="CF59" s="79">
        <v>5</v>
      </c>
      <c r="CG59" s="79">
        <v>1.2</v>
      </c>
      <c r="CH59" s="79">
        <v>0</v>
      </c>
      <c r="CI59" s="197">
        <v>15.043666764528</v>
      </c>
      <c r="CJ59" s="69">
        <v>11.0615196798</v>
      </c>
      <c r="CK59" s="69">
        <v>3.982147084728</v>
      </c>
      <c r="CL59" s="69">
        <v>0</v>
      </c>
      <c r="CM59" s="69">
        <v>15.043666764528</v>
      </c>
      <c r="CN59" s="69" t="s">
        <v>212</v>
      </c>
      <c r="CO59" s="79">
        <v>26.2</v>
      </c>
      <c r="CP59" s="69">
        <v>0</v>
      </c>
      <c r="CQ59" s="64">
        <v>0</v>
      </c>
      <c r="CR59" s="64"/>
      <c r="CS59" s="64"/>
      <c r="CT59" s="64"/>
      <c r="CU59" s="79">
        <v>4.8</v>
      </c>
      <c r="CV59" s="79">
        <v>0</v>
      </c>
      <c r="CW59" s="79">
        <v>0</v>
      </c>
      <c r="CX59" s="197">
        <v>10.619058892608</v>
      </c>
      <c r="CY59" s="69">
        <v>10.619058892608</v>
      </c>
      <c r="CZ59" s="69">
        <v>0</v>
      </c>
      <c r="DA59" s="69">
        <v>0</v>
      </c>
      <c r="DB59" s="69">
        <v>10.619058892608</v>
      </c>
      <c r="DC59" s="69" t="s">
        <v>212</v>
      </c>
      <c r="DD59" s="78">
        <v>26.6</v>
      </c>
      <c r="DE59" s="69">
        <v>0</v>
      </c>
      <c r="DF59" s="64">
        <v>0</v>
      </c>
      <c r="DG59" s="64"/>
      <c r="DH59" s="64"/>
      <c r="DI59" s="64"/>
      <c r="DJ59" s="79">
        <v>2.8</v>
      </c>
      <c r="DK59" s="79">
        <v>0</v>
      </c>
      <c r="DL59" s="79">
        <v>0</v>
      </c>
      <c r="DM59" s="197">
        <v>6.194451020688</v>
      </c>
      <c r="DN59" s="69">
        <v>6.194451020688</v>
      </c>
      <c r="DO59" s="69">
        <v>0</v>
      </c>
      <c r="DP59" s="69">
        <v>0</v>
      </c>
      <c r="DQ59" s="69">
        <v>6.194451020688</v>
      </c>
      <c r="DR59" s="69" t="s">
        <v>212</v>
      </c>
      <c r="DS59" s="78">
        <v>27.3</v>
      </c>
      <c r="DT59" s="69">
        <v>0</v>
      </c>
      <c r="DU59" s="64">
        <v>0</v>
      </c>
      <c r="DV59" s="64"/>
      <c r="DW59" s="64"/>
      <c r="DX59" s="64"/>
      <c r="DY59" s="79">
        <v>0.400000000000002</v>
      </c>
      <c r="DZ59" s="79">
        <v>0</v>
      </c>
      <c r="EA59" s="79">
        <v>0</v>
      </c>
      <c r="EB59" s="197">
        <v>0.884921574384005</v>
      </c>
      <c r="EC59" s="69">
        <v>0.884921574384005</v>
      </c>
      <c r="ED59" s="69">
        <v>0</v>
      </c>
      <c r="EE59" s="69">
        <v>0</v>
      </c>
      <c r="EF59" s="69">
        <v>0.884921574384005</v>
      </c>
      <c r="EG59" s="69" t="s">
        <v>212</v>
      </c>
      <c r="EH59" s="79">
        <v>27.3</v>
      </c>
      <c r="EI59" s="69">
        <v>0</v>
      </c>
      <c r="EJ59" s="64">
        <v>0</v>
      </c>
      <c r="EK59" s="64"/>
      <c r="EL59" s="64"/>
      <c r="EM59" s="64"/>
      <c r="EN59" s="79">
        <v>0.400000000000002</v>
      </c>
      <c r="EO59" s="79">
        <v>0</v>
      </c>
      <c r="EP59" s="79">
        <v>0</v>
      </c>
      <c r="EQ59" s="69">
        <v>0.274183398992001</v>
      </c>
      <c r="ER59" s="69">
        <v>0.274183398992001</v>
      </c>
      <c r="ES59" s="69">
        <v>0</v>
      </c>
      <c r="ET59" s="69">
        <v>0</v>
      </c>
      <c r="EU59" s="69">
        <v>0.274183398992001</v>
      </c>
      <c r="EV59" s="69">
        <v>100</v>
      </c>
      <c r="EW59" s="69" t="s">
        <v>212</v>
      </c>
      <c r="EX59" s="69"/>
      <c r="EY59" s="69">
        <v>33307</v>
      </c>
      <c r="EZ59" s="69">
        <v>34367</v>
      </c>
      <c r="FA59" s="69">
        <v>42955</v>
      </c>
      <c r="FB59" s="78">
        <v>24.9890883696569</v>
      </c>
      <c r="FC59" s="69">
        <v>0</v>
      </c>
      <c r="FD59" s="64">
        <v>0</v>
      </c>
      <c r="FE59" s="64"/>
      <c r="FF59" s="64"/>
      <c r="FG59" s="64"/>
      <c r="FH59" s="79">
        <v>5</v>
      </c>
      <c r="FI59" s="79">
        <v>5.78291094521855</v>
      </c>
      <c r="FJ59" s="79">
        <v>0</v>
      </c>
      <c r="FK59" s="197">
        <v>187.978780272595</v>
      </c>
      <c r="FL59" s="69">
        <v>68.734</v>
      </c>
      <c r="FM59" s="69">
        <v>119.244780272595</v>
      </c>
      <c r="FN59" s="69">
        <v>0</v>
      </c>
      <c r="FO59" s="69">
        <v>187.978780272595</v>
      </c>
      <c r="FP59" s="57" t="s">
        <v>242</v>
      </c>
      <c r="FQ59" s="57" t="s">
        <v>242</v>
      </c>
      <c r="FR59" s="214">
        <v>1</v>
      </c>
    </row>
    <row r="60" ht="14.1" customHeight="1" spans="1:174">
      <c r="A60" s="68" t="s">
        <v>333</v>
      </c>
      <c r="B60" s="68" t="s">
        <v>248</v>
      </c>
      <c r="C60" s="69">
        <v>5032.6768592</v>
      </c>
      <c r="D60" s="69">
        <v>4457.93069</v>
      </c>
      <c r="E60" s="69">
        <v>513.5585912</v>
      </c>
      <c r="F60" s="69">
        <v>61.187578</v>
      </c>
      <c r="G60" s="69">
        <v>7726.7145028</v>
      </c>
      <c r="H60" s="69">
        <v>6874.25412</v>
      </c>
      <c r="I60" s="69">
        <v>662.2530756</v>
      </c>
      <c r="J60" s="69">
        <v>190.2073072</v>
      </c>
      <c r="K60" s="69">
        <v>8431.7620369</v>
      </c>
      <c r="L60" s="69">
        <v>6839.0263105</v>
      </c>
      <c r="M60" s="69">
        <v>1442.311042</v>
      </c>
      <c r="N60" s="69">
        <v>150.4246844</v>
      </c>
      <c r="O60" s="69">
        <v>5032.6768592</v>
      </c>
      <c r="P60" s="69">
        <v>7726.7145028</v>
      </c>
      <c r="Q60" s="69">
        <v>8431.7620369</v>
      </c>
      <c r="R60" s="78">
        <v>9.1248037421922</v>
      </c>
      <c r="S60" s="79">
        <v>24.6211587832156</v>
      </c>
      <c r="T60" s="79" t="s">
        <v>212</v>
      </c>
      <c r="U60" s="69">
        <v>1</v>
      </c>
      <c r="V60" s="69">
        <v>0</v>
      </c>
      <c r="W60" s="64"/>
      <c r="X60" s="64"/>
      <c r="Y60" s="64"/>
      <c r="Z60" s="79">
        <v>0</v>
      </c>
      <c r="AA60" s="79">
        <v>0</v>
      </c>
      <c r="AB60" s="79">
        <v>0</v>
      </c>
      <c r="AC60" s="197">
        <v>0</v>
      </c>
      <c r="AD60" s="69">
        <v>0</v>
      </c>
      <c r="AE60" s="69">
        <v>0</v>
      </c>
      <c r="AF60" s="69">
        <v>0</v>
      </c>
      <c r="AG60" s="79">
        <v>0.2</v>
      </c>
      <c r="AH60" s="69">
        <v>1</v>
      </c>
      <c r="AI60" s="64">
        <v>0</v>
      </c>
      <c r="AJ60" s="64"/>
      <c r="AK60" s="64"/>
      <c r="AL60" s="64"/>
      <c r="AM60" s="79">
        <v>0</v>
      </c>
      <c r="AN60" s="79">
        <v>0</v>
      </c>
      <c r="AO60" s="79">
        <v>0</v>
      </c>
      <c r="AP60" s="197">
        <v>0</v>
      </c>
      <c r="AQ60" s="69">
        <v>0</v>
      </c>
      <c r="AR60" s="69">
        <v>0</v>
      </c>
      <c r="AS60" s="69">
        <v>0</v>
      </c>
      <c r="AT60" s="69">
        <v>0</v>
      </c>
      <c r="AU60" s="69" t="s">
        <v>212</v>
      </c>
      <c r="AV60" s="79">
        <v>0.5</v>
      </c>
      <c r="AW60" s="69">
        <v>1</v>
      </c>
      <c r="AX60" s="64">
        <v>0</v>
      </c>
      <c r="AY60" s="64"/>
      <c r="AZ60" s="64"/>
      <c r="BA60" s="64"/>
      <c r="BB60" s="79">
        <v>0</v>
      </c>
      <c r="BC60" s="79">
        <v>0</v>
      </c>
      <c r="BD60" s="79">
        <v>0</v>
      </c>
      <c r="BE60" s="197">
        <v>0</v>
      </c>
      <c r="BF60" s="69">
        <v>0</v>
      </c>
      <c r="BG60" s="69">
        <v>0</v>
      </c>
      <c r="BH60" s="69">
        <v>0</v>
      </c>
      <c r="BI60" s="69">
        <v>0</v>
      </c>
      <c r="BJ60" s="69" t="s">
        <v>212</v>
      </c>
      <c r="BK60" s="79">
        <v>0.9</v>
      </c>
      <c r="BL60" s="69">
        <v>1</v>
      </c>
      <c r="BM60" s="64">
        <v>0</v>
      </c>
      <c r="BN60" s="64"/>
      <c r="BO60" s="64"/>
      <c r="BP60" s="64"/>
      <c r="BQ60" s="79">
        <v>0</v>
      </c>
      <c r="BR60" s="79">
        <v>0</v>
      </c>
      <c r="BS60" s="79">
        <v>0</v>
      </c>
      <c r="BT60" s="197">
        <v>0</v>
      </c>
      <c r="BU60" s="69">
        <v>0</v>
      </c>
      <c r="BV60" s="69">
        <v>0</v>
      </c>
      <c r="BW60" s="69">
        <v>0</v>
      </c>
      <c r="BX60" s="69">
        <v>0</v>
      </c>
      <c r="BY60" s="69" t="s">
        <v>212</v>
      </c>
      <c r="BZ60" s="79">
        <v>1.4</v>
      </c>
      <c r="CA60" s="69">
        <v>1</v>
      </c>
      <c r="CB60" s="64">
        <v>0</v>
      </c>
      <c r="CC60" s="64"/>
      <c r="CD60" s="64"/>
      <c r="CE60" s="64"/>
      <c r="CF60" s="79">
        <v>0</v>
      </c>
      <c r="CG60" s="79">
        <v>0</v>
      </c>
      <c r="CH60" s="79">
        <v>0</v>
      </c>
      <c r="CI60" s="197">
        <v>0</v>
      </c>
      <c r="CJ60" s="69">
        <v>0</v>
      </c>
      <c r="CK60" s="69">
        <v>0</v>
      </c>
      <c r="CL60" s="69">
        <v>0</v>
      </c>
      <c r="CM60" s="69">
        <v>0</v>
      </c>
      <c r="CN60" s="69" t="s">
        <v>212</v>
      </c>
      <c r="CO60" s="79">
        <v>2.1</v>
      </c>
      <c r="CP60" s="69">
        <v>1</v>
      </c>
      <c r="CQ60" s="64">
        <v>0</v>
      </c>
      <c r="CR60" s="64"/>
      <c r="CS60" s="64"/>
      <c r="CT60" s="64"/>
      <c r="CU60" s="79">
        <v>0</v>
      </c>
      <c r="CV60" s="79">
        <v>0</v>
      </c>
      <c r="CW60" s="79">
        <v>0</v>
      </c>
      <c r="CX60" s="197">
        <v>0</v>
      </c>
      <c r="CY60" s="69">
        <v>0</v>
      </c>
      <c r="CZ60" s="69">
        <v>0</v>
      </c>
      <c r="DA60" s="69">
        <v>0</v>
      </c>
      <c r="DB60" s="69">
        <v>0</v>
      </c>
      <c r="DC60" s="69" t="s">
        <v>212</v>
      </c>
      <c r="DD60" s="78">
        <v>2.9</v>
      </c>
      <c r="DE60" s="69">
        <v>1</v>
      </c>
      <c r="DF60" s="64">
        <v>0</v>
      </c>
      <c r="DG60" s="64"/>
      <c r="DH60" s="64"/>
      <c r="DI60" s="64"/>
      <c r="DJ60" s="79">
        <v>0</v>
      </c>
      <c r="DK60" s="79">
        <v>0</v>
      </c>
      <c r="DL60" s="79">
        <v>0</v>
      </c>
      <c r="DM60" s="197">
        <v>0</v>
      </c>
      <c r="DN60" s="69">
        <v>0</v>
      </c>
      <c r="DO60" s="69">
        <v>0</v>
      </c>
      <c r="DP60" s="69">
        <v>0</v>
      </c>
      <c r="DQ60" s="69">
        <v>0</v>
      </c>
      <c r="DR60" s="69" t="s">
        <v>212</v>
      </c>
      <c r="DS60" s="78">
        <v>4.2</v>
      </c>
      <c r="DT60" s="69">
        <v>1</v>
      </c>
      <c r="DU60" s="64">
        <v>0</v>
      </c>
      <c r="DV60" s="64"/>
      <c r="DW60" s="64"/>
      <c r="DX60" s="64"/>
      <c r="DY60" s="79">
        <v>0</v>
      </c>
      <c r="DZ60" s="79">
        <v>0</v>
      </c>
      <c r="EA60" s="79">
        <v>0</v>
      </c>
      <c r="EB60" s="197">
        <v>0</v>
      </c>
      <c r="EC60" s="69">
        <v>0</v>
      </c>
      <c r="ED60" s="69">
        <v>0</v>
      </c>
      <c r="EE60" s="69">
        <v>0</v>
      </c>
      <c r="EF60" s="69">
        <v>0</v>
      </c>
      <c r="EG60" s="69" t="s">
        <v>212</v>
      </c>
      <c r="EH60" s="79">
        <v>4.2</v>
      </c>
      <c r="EI60" s="69">
        <v>1</v>
      </c>
      <c r="EJ60" s="64">
        <v>0</v>
      </c>
      <c r="EK60" s="64"/>
      <c r="EL60" s="64"/>
      <c r="EM60" s="64"/>
      <c r="EN60" s="79">
        <v>0</v>
      </c>
      <c r="EO60" s="79">
        <v>0</v>
      </c>
      <c r="EP60" s="79">
        <v>0</v>
      </c>
      <c r="EQ60" s="69">
        <v>0</v>
      </c>
      <c r="ER60" s="69">
        <v>0</v>
      </c>
      <c r="ES60" s="69">
        <v>0</v>
      </c>
      <c r="ET60" s="69">
        <v>0</v>
      </c>
      <c r="EU60" s="69">
        <v>0</v>
      </c>
      <c r="EV60" s="69" t="s">
        <v>212</v>
      </c>
      <c r="EW60" s="69" t="s">
        <v>212</v>
      </c>
      <c r="EX60" s="69"/>
      <c r="EY60" s="69">
        <v>30451</v>
      </c>
      <c r="EZ60" s="69">
        <v>34353</v>
      </c>
      <c r="FA60" s="69">
        <v>34246</v>
      </c>
      <c r="FB60" s="78">
        <v>-0.311472069397141</v>
      </c>
      <c r="FC60" s="69">
        <v>1</v>
      </c>
      <c r="FD60" s="64">
        <v>0</v>
      </c>
      <c r="FE60" s="64"/>
      <c r="FF60" s="64"/>
      <c r="FG60" s="64"/>
      <c r="FH60" s="79">
        <v>0</v>
      </c>
      <c r="FI60" s="79">
        <v>0</v>
      </c>
      <c r="FJ60" s="79">
        <v>0</v>
      </c>
      <c r="FK60" s="197">
        <v>0</v>
      </c>
      <c r="FL60" s="69">
        <v>0</v>
      </c>
      <c r="FM60" s="69">
        <v>0</v>
      </c>
      <c r="FN60" s="69">
        <v>0</v>
      </c>
      <c r="FO60" s="69">
        <v>0</v>
      </c>
      <c r="FP60" s="57" t="s">
        <v>212</v>
      </c>
      <c r="FQ60" s="57" t="s">
        <v>212</v>
      </c>
      <c r="FR60" s="214" t="s">
        <v>212</v>
      </c>
    </row>
    <row r="61" ht="14.1" customHeight="1" spans="1:174">
      <c r="A61" s="68" t="s">
        <v>334</v>
      </c>
      <c r="B61" s="68" t="s">
        <v>248</v>
      </c>
      <c r="C61" s="69">
        <v>19552.2648245</v>
      </c>
      <c r="D61" s="69">
        <v>12916.8236605</v>
      </c>
      <c r="E61" s="69">
        <v>6013.6303028</v>
      </c>
      <c r="F61" s="69">
        <v>621.8108612</v>
      </c>
      <c r="G61" s="69">
        <v>17184.747097</v>
      </c>
      <c r="H61" s="69">
        <v>10491.438545</v>
      </c>
      <c r="I61" s="69">
        <v>6128.758278</v>
      </c>
      <c r="J61" s="69">
        <v>564.550274</v>
      </c>
      <c r="K61" s="69">
        <v>14444.5594351</v>
      </c>
      <c r="L61" s="69">
        <v>8757.7823435</v>
      </c>
      <c r="M61" s="69">
        <v>4608.140288</v>
      </c>
      <c r="N61" s="69">
        <v>1078.6368036</v>
      </c>
      <c r="O61" s="69">
        <v>19552.2648245</v>
      </c>
      <c r="P61" s="69">
        <v>17184.747097</v>
      </c>
      <c r="Q61" s="69">
        <v>14444.5594351</v>
      </c>
      <c r="R61" s="78">
        <v>-15.9454640003307</v>
      </c>
      <c r="S61" s="79">
        <v>21.3364443124714</v>
      </c>
      <c r="T61" s="79" t="s">
        <v>212</v>
      </c>
      <c r="U61" s="69">
        <v>1</v>
      </c>
      <c r="V61" s="69">
        <v>1</v>
      </c>
      <c r="W61" s="64"/>
      <c r="X61" s="64"/>
      <c r="Y61" s="64"/>
      <c r="Z61" s="79">
        <v>0</v>
      </c>
      <c r="AA61" s="79">
        <v>0</v>
      </c>
      <c r="AB61" s="79">
        <v>0</v>
      </c>
      <c r="AC61" s="197">
        <v>0</v>
      </c>
      <c r="AD61" s="69">
        <v>0</v>
      </c>
      <c r="AE61" s="69">
        <v>0</v>
      </c>
      <c r="AF61" s="69">
        <v>0</v>
      </c>
      <c r="AG61" s="79">
        <v>17.1</v>
      </c>
      <c r="AH61" s="69">
        <v>0</v>
      </c>
      <c r="AI61" s="64">
        <v>1</v>
      </c>
      <c r="AJ61" s="64"/>
      <c r="AK61" s="64"/>
      <c r="AL61" s="64"/>
      <c r="AM61" s="79">
        <v>1.3</v>
      </c>
      <c r="AN61" s="79">
        <v>0</v>
      </c>
      <c r="AO61" s="79">
        <v>0</v>
      </c>
      <c r="AP61" s="197">
        <v>0</v>
      </c>
      <c r="AQ61" s="69">
        <v>8.93606849044001</v>
      </c>
      <c r="AR61" s="69">
        <v>0</v>
      </c>
      <c r="AS61" s="69">
        <v>0</v>
      </c>
      <c r="AT61" s="69">
        <v>0</v>
      </c>
      <c r="AU61" s="69" t="s">
        <v>212</v>
      </c>
      <c r="AV61" s="79">
        <v>15.5</v>
      </c>
      <c r="AW61" s="69">
        <v>1</v>
      </c>
      <c r="AX61" s="64">
        <v>1</v>
      </c>
      <c r="AY61" s="64"/>
      <c r="AZ61" s="64"/>
      <c r="BA61" s="64"/>
      <c r="BB61" s="79">
        <v>0</v>
      </c>
      <c r="BC61" s="79">
        <v>0</v>
      </c>
      <c r="BD61" s="79">
        <v>0</v>
      </c>
      <c r="BE61" s="197">
        <v>0</v>
      </c>
      <c r="BF61" s="69">
        <v>0</v>
      </c>
      <c r="BG61" s="69">
        <v>0</v>
      </c>
      <c r="BH61" s="69">
        <v>0</v>
      </c>
      <c r="BI61" s="69">
        <v>0</v>
      </c>
      <c r="BJ61" s="69" t="s">
        <v>212</v>
      </c>
      <c r="BK61" s="79">
        <v>13.6</v>
      </c>
      <c r="BL61" s="69">
        <v>1</v>
      </c>
      <c r="BM61" s="64">
        <v>1</v>
      </c>
      <c r="BN61" s="64"/>
      <c r="BO61" s="64"/>
      <c r="BP61" s="64"/>
      <c r="BQ61" s="79">
        <v>0</v>
      </c>
      <c r="BR61" s="79">
        <v>0</v>
      </c>
      <c r="BS61" s="79">
        <v>0</v>
      </c>
      <c r="BT61" s="197">
        <v>0</v>
      </c>
      <c r="BU61" s="69">
        <v>0</v>
      </c>
      <c r="BV61" s="69">
        <v>0</v>
      </c>
      <c r="BW61" s="69">
        <v>0</v>
      </c>
      <c r="BX61" s="69">
        <v>0</v>
      </c>
      <c r="BY61" s="69" t="s">
        <v>212</v>
      </c>
      <c r="BZ61" s="79">
        <v>11.3</v>
      </c>
      <c r="CA61" s="69">
        <v>1</v>
      </c>
      <c r="CB61" s="64">
        <v>1</v>
      </c>
      <c r="CC61" s="64"/>
      <c r="CD61" s="64"/>
      <c r="CE61" s="64"/>
      <c r="CF61" s="79">
        <v>0</v>
      </c>
      <c r="CG61" s="79">
        <v>0</v>
      </c>
      <c r="CH61" s="79">
        <v>0</v>
      </c>
      <c r="CI61" s="197">
        <v>0</v>
      </c>
      <c r="CJ61" s="69">
        <v>0</v>
      </c>
      <c r="CK61" s="69">
        <v>0</v>
      </c>
      <c r="CL61" s="69">
        <v>0</v>
      </c>
      <c r="CM61" s="69">
        <v>0</v>
      </c>
      <c r="CN61" s="69" t="s">
        <v>212</v>
      </c>
      <c r="CO61" s="79">
        <v>8.5</v>
      </c>
      <c r="CP61" s="69">
        <v>1</v>
      </c>
      <c r="CQ61" s="64">
        <v>1</v>
      </c>
      <c r="CR61" s="64"/>
      <c r="CS61" s="64"/>
      <c r="CT61" s="64"/>
      <c r="CU61" s="79">
        <v>0</v>
      </c>
      <c r="CV61" s="79">
        <v>0</v>
      </c>
      <c r="CW61" s="79">
        <v>0</v>
      </c>
      <c r="CX61" s="197">
        <v>0</v>
      </c>
      <c r="CY61" s="69">
        <v>0</v>
      </c>
      <c r="CZ61" s="69">
        <v>0</v>
      </c>
      <c r="DA61" s="69">
        <v>0</v>
      </c>
      <c r="DB61" s="69">
        <v>0</v>
      </c>
      <c r="DC61" s="69" t="s">
        <v>212</v>
      </c>
      <c r="DD61" s="78">
        <v>4.8</v>
      </c>
      <c r="DE61" s="69">
        <v>1</v>
      </c>
      <c r="DF61" s="64">
        <v>1</v>
      </c>
      <c r="DG61" s="64"/>
      <c r="DH61" s="64"/>
      <c r="DI61" s="64"/>
      <c r="DJ61" s="79">
        <v>0</v>
      </c>
      <c r="DK61" s="79">
        <v>0</v>
      </c>
      <c r="DL61" s="79">
        <v>0</v>
      </c>
      <c r="DM61" s="197">
        <v>0</v>
      </c>
      <c r="DN61" s="69">
        <v>0</v>
      </c>
      <c r="DO61" s="69">
        <v>0</v>
      </c>
      <c r="DP61" s="69">
        <v>0</v>
      </c>
      <c r="DQ61" s="69">
        <v>0</v>
      </c>
      <c r="DR61" s="69" t="s">
        <v>212</v>
      </c>
      <c r="DS61" s="78">
        <v>0.1</v>
      </c>
      <c r="DT61" s="69">
        <v>1</v>
      </c>
      <c r="DU61" s="64">
        <v>1</v>
      </c>
      <c r="DV61" s="64"/>
      <c r="DW61" s="64"/>
      <c r="DX61" s="64"/>
      <c r="DY61" s="79">
        <v>0</v>
      </c>
      <c r="DZ61" s="79">
        <v>0</v>
      </c>
      <c r="EA61" s="79">
        <v>0</v>
      </c>
      <c r="EB61" s="197">
        <v>0</v>
      </c>
      <c r="EC61" s="69">
        <v>0</v>
      </c>
      <c r="ED61" s="69">
        <v>0</v>
      </c>
      <c r="EE61" s="69">
        <v>0</v>
      </c>
      <c r="EF61" s="69">
        <v>0</v>
      </c>
      <c r="EG61" s="69" t="s">
        <v>212</v>
      </c>
      <c r="EH61" s="79">
        <v>0.1</v>
      </c>
      <c r="EI61" s="69">
        <v>1</v>
      </c>
      <c r="EJ61" s="64">
        <v>1</v>
      </c>
      <c r="EK61" s="64"/>
      <c r="EL61" s="64"/>
      <c r="EM61" s="64"/>
      <c r="EN61" s="79">
        <v>0</v>
      </c>
      <c r="EO61" s="79">
        <v>0</v>
      </c>
      <c r="EP61" s="79">
        <v>0</v>
      </c>
      <c r="EQ61" s="69">
        <v>0</v>
      </c>
      <c r="ER61" s="69">
        <v>0</v>
      </c>
      <c r="ES61" s="69">
        <v>0</v>
      </c>
      <c r="ET61" s="69">
        <v>0</v>
      </c>
      <c r="EU61" s="69">
        <v>0</v>
      </c>
      <c r="EV61" s="69" t="s">
        <v>212</v>
      </c>
      <c r="EW61" s="69" t="s">
        <v>212</v>
      </c>
      <c r="EX61" s="69"/>
      <c r="EY61" s="69">
        <v>58105</v>
      </c>
      <c r="EZ61" s="69">
        <v>56622</v>
      </c>
      <c r="FA61" s="69">
        <v>67699</v>
      </c>
      <c r="FB61" s="78">
        <v>19.5630673589771</v>
      </c>
      <c r="FC61" s="69">
        <v>0</v>
      </c>
      <c r="FD61" s="64">
        <v>0</v>
      </c>
      <c r="FE61" s="64"/>
      <c r="FF61" s="64"/>
      <c r="FG61" s="64"/>
      <c r="FH61" s="79">
        <v>5</v>
      </c>
      <c r="FI61" s="79">
        <v>0.356889934538685</v>
      </c>
      <c r="FJ61" s="79">
        <v>0</v>
      </c>
      <c r="FK61" s="197">
        <v>125.36869312407</v>
      </c>
      <c r="FL61" s="69">
        <v>113.244</v>
      </c>
      <c r="FM61" s="69">
        <v>12.1246931240697</v>
      </c>
      <c r="FN61" s="69">
        <v>0</v>
      </c>
      <c r="FO61" s="69">
        <v>125.36869312407</v>
      </c>
      <c r="FP61" s="57" t="s">
        <v>212</v>
      </c>
      <c r="FQ61" s="57" t="s">
        <v>212</v>
      </c>
      <c r="FR61" s="214" t="s">
        <v>212</v>
      </c>
    </row>
    <row r="62" ht="14.1" customHeight="1" spans="1:174">
      <c r="A62" s="68" t="s">
        <v>335</v>
      </c>
      <c r="B62" s="68" t="s">
        <v>248</v>
      </c>
      <c r="C62" s="69">
        <v>18768.5982128</v>
      </c>
      <c r="D62" s="69">
        <v>14808.351848</v>
      </c>
      <c r="E62" s="69">
        <v>3591.6542584</v>
      </c>
      <c r="F62" s="69">
        <v>368.5921064</v>
      </c>
      <c r="G62" s="69">
        <v>19387.7340998</v>
      </c>
      <c r="H62" s="69">
        <v>13571.133937</v>
      </c>
      <c r="I62" s="69">
        <v>5321.7100244</v>
      </c>
      <c r="J62" s="69">
        <v>494.8901384</v>
      </c>
      <c r="K62" s="69">
        <v>20917.8376755</v>
      </c>
      <c r="L62" s="69">
        <v>14189.0210035</v>
      </c>
      <c r="M62" s="69">
        <v>6085.0585164</v>
      </c>
      <c r="N62" s="69">
        <v>643.7581556</v>
      </c>
      <c r="O62" s="69">
        <v>18768.5982128</v>
      </c>
      <c r="P62" s="69">
        <v>19387.7340998</v>
      </c>
      <c r="Q62" s="69">
        <v>20917.8376755</v>
      </c>
      <c r="R62" s="78">
        <v>7.89212172925242</v>
      </c>
      <c r="S62" s="79">
        <v>46.5130251612114</v>
      </c>
      <c r="T62" s="79" t="s">
        <v>212</v>
      </c>
      <c r="U62" s="69">
        <v>1</v>
      </c>
      <c r="V62" s="69">
        <v>0</v>
      </c>
      <c r="W62" s="64"/>
      <c r="X62" s="64"/>
      <c r="Y62" s="64"/>
      <c r="Z62" s="79">
        <v>0</v>
      </c>
      <c r="AA62" s="79">
        <v>0</v>
      </c>
      <c r="AB62" s="79">
        <v>0</v>
      </c>
      <c r="AC62" s="197">
        <v>0</v>
      </c>
      <c r="AD62" s="69">
        <v>0</v>
      </c>
      <c r="AE62" s="69">
        <v>0</v>
      </c>
      <c r="AF62" s="69">
        <v>0</v>
      </c>
      <c r="AG62" s="79">
        <v>5.4</v>
      </c>
      <c r="AH62" s="69">
        <v>1</v>
      </c>
      <c r="AI62" s="64">
        <v>0</v>
      </c>
      <c r="AJ62" s="64"/>
      <c r="AK62" s="64"/>
      <c r="AL62" s="64"/>
      <c r="AM62" s="79">
        <v>0</v>
      </c>
      <c r="AN62" s="79">
        <v>0</v>
      </c>
      <c r="AO62" s="79">
        <v>0</v>
      </c>
      <c r="AP62" s="197">
        <v>0</v>
      </c>
      <c r="AQ62" s="69">
        <v>0</v>
      </c>
      <c r="AR62" s="69">
        <v>0</v>
      </c>
      <c r="AS62" s="69">
        <v>0</v>
      </c>
      <c r="AT62" s="69">
        <v>0</v>
      </c>
      <c r="AU62" s="69" t="s">
        <v>212</v>
      </c>
      <c r="AV62" s="79">
        <v>5.5</v>
      </c>
      <c r="AW62" s="69">
        <v>1</v>
      </c>
      <c r="AX62" s="64">
        <v>0</v>
      </c>
      <c r="AY62" s="64"/>
      <c r="AZ62" s="64"/>
      <c r="BA62" s="64"/>
      <c r="BB62" s="79">
        <v>0</v>
      </c>
      <c r="BC62" s="79">
        <v>0</v>
      </c>
      <c r="BD62" s="79">
        <v>0</v>
      </c>
      <c r="BE62" s="197">
        <v>0</v>
      </c>
      <c r="BF62" s="69">
        <v>0</v>
      </c>
      <c r="BG62" s="69">
        <v>0</v>
      </c>
      <c r="BH62" s="69">
        <v>0</v>
      </c>
      <c r="BI62" s="69">
        <v>0</v>
      </c>
      <c r="BJ62" s="69" t="s">
        <v>212</v>
      </c>
      <c r="BK62" s="79">
        <v>5.7</v>
      </c>
      <c r="BL62" s="69">
        <v>1</v>
      </c>
      <c r="BM62" s="64">
        <v>0</v>
      </c>
      <c r="BN62" s="64"/>
      <c r="BO62" s="64"/>
      <c r="BP62" s="64"/>
      <c r="BQ62" s="79">
        <v>0</v>
      </c>
      <c r="BR62" s="79">
        <v>0</v>
      </c>
      <c r="BS62" s="79">
        <v>0</v>
      </c>
      <c r="BT62" s="197">
        <v>0</v>
      </c>
      <c r="BU62" s="69">
        <v>0</v>
      </c>
      <c r="BV62" s="69">
        <v>0</v>
      </c>
      <c r="BW62" s="69">
        <v>0</v>
      </c>
      <c r="BX62" s="69">
        <v>0</v>
      </c>
      <c r="BY62" s="69" t="s">
        <v>212</v>
      </c>
      <c r="BZ62" s="79">
        <v>6</v>
      </c>
      <c r="CA62" s="69">
        <v>1</v>
      </c>
      <c r="CB62" s="64">
        <v>0</v>
      </c>
      <c r="CC62" s="64"/>
      <c r="CD62" s="64"/>
      <c r="CE62" s="64"/>
      <c r="CF62" s="79">
        <v>0</v>
      </c>
      <c r="CG62" s="79">
        <v>0</v>
      </c>
      <c r="CH62" s="79">
        <v>0</v>
      </c>
      <c r="CI62" s="197">
        <v>0</v>
      </c>
      <c r="CJ62" s="69">
        <v>0</v>
      </c>
      <c r="CK62" s="69">
        <v>0</v>
      </c>
      <c r="CL62" s="69">
        <v>0</v>
      </c>
      <c r="CM62" s="69">
        <v>0</v>
      </c>
      <c r="CN62" s="69" t="s">
        <v>212</v>
      </c>
      <c r="CO62" s="79">
        <v>6.2</v>
      </c>
      <c r="CP62" s="69">
        <v>1</v>
      </c>
      <c r="CQ62" s="64">
        <v>0</v>
      </c>
      <c r="CR62" s="64"/>
      <c r="CS62" s="64"/>
      <c r="CT62" s="64"/>
      <c r="CU62" s="79">
        <v>0</v>
      </c>
      <c r="CV62" s="79">
        <v>0</v>
      </c>
      <c r="CW62" s="79">
        <v>0</v>
      </c>
      <c r="CX62" s="197">
        <v>0</v>
      </c>
      <c r="CY62" s="69">
        <v>0</v>
      </c>
      <c r="CZ62" s="69">
        <v>0</v>
      </c>
      <c r="DA62" s="69">
        <v>0</v>
      </c>
      <c r="DB62" s="69">
        <v>0</v>
      </c>
      <c r="DC62" s="69" t="s">
        <v>212</v>
      </c>
      <c r="DD62" s="78">
        <v>6.5</v>
      </c>
      <c r="DE62" s="69">
        <v>1</v>
      </c>
      <c r="DF62" s="64">
        <v>0</v>
      </c>
      <c r="DG62" s="64"/>
      <c r="DH62" s="64"/>
      <c r="DI62" s="64"/>
      <c r="DJ62" s="79">
        <v>0</v>
      </c>
      <c r="DK62" s="79">
        <v>0</v>
      </c>
      <c r="DL62" s="79">
        <v>0</v>
      </c>
      <c r="DM62" s="197">
        <v>0</v>
      </c>
      <c r="DN62" s="69">
        <v>0</v>
      </c>
      <c r="DO62" s="69">
        <v>0</v>
      </c>
      <c r="DP62" s="69">
        <v>0</v>
      </c>
      <c r="DQ62" s="69">
        <v>0</v>
      </c>
      <c r="DR62" s="69" t="s">
        <v>212</v>
      </c>
      <c r="DS62" s="78">
        <v>6.9</v>
      </c>
      <c r="DT62" s="69">
        <v>1</v>
      </c>
      <c r="DU62" s="64">
        <v>0</v>
      </c>
      <c r="DV62" s="64"/>
      <c r="DW62" s="64"/>
      <c r="DX62" s="64"/>
      <c r="DY62" s="79">
        <v>0</v>
      </c>
      <c r="DZ62" s="79">
        <v>0</v>
      </c>
      <c r="EA62" s="79">
        <v>0</v>
      </c>
      <c r="EB62" s="197">
        <v>0</v>
      </c>
      <c r="EC62" s="69">
        <v>0</v>
      </c>
      <c r="ED62" s="69">
        <v>0</v>
      </c>
      <c r="EE62" s="69">
        <v>0</v>
      </c>
      <c r="EF62" s="69">
        <v>0</v>
      </c>
      <c r="EG62" s="69" t="s">
        <v>212</v>
      </c>
      <c r="EH62" s="79">
        <v>6.9</v>
      </c>
      <c r="EI62" s="69">
        <v>1</v>
      </c>
      <c r="EJ62" s="64">
        <v>0</v>
      </c>
      <c r="EK62" s="64"/>
      <c r="EL62" s="64"/>
      <c r="EM62" s="64"/>
      <c r="EN62" s="79">
        <v>0</v>
      </c>
      <c r="EO62" s="79">
        <v>0</v>
      </c>
      <c r="EP62" s="79">
        <v>0</v>
      </c>
      <c r="EQ62" s="69">
        <v>0</v>
      </c>
      <c r="ER62" s="69">
        <v>0</v>
      </c>
      <c r="ES62" s="69">
        <v>0</v>
      </c>
      <c r="ET62" s="69">
        <v>0</v>
      </c>
      <c r="EU62" s="69">
        <v>0</v>
      </c>
      <c r="EV62" s="69" t="s">
        <v>212</v>
      </c>
      <c r="EW62" s="69" t="s">
        <v>212</v>
      </c>
      <c r="EX62" s="69"/>
      <c r="EY62" s="69">
        <v>44871</v>
      </c>
      <c r="EZ62" s="69">
        <v>42800</v>
      </c>
      <c r="FA62" s="69">
        <v>44972</v>
      </c>
      <c r="FB62" s="78">
        <v>5.0747663551402</v>
      </c>
      <c r="FC62" s="69">
        <v>1</v>
      </c>
      <c r="FD62" s="64">
        <v>0</v>
      </c>
      <c r="FE62" s="64"/>
      <c r="FF62" s="64"/>
      <c r="FG62" s="64"/>
      <c r="FH62" s="79">
        <v>0</v>
      </c>
      <c r="FI62" s="79">
        <v>0</v>
      </c>
      <c r="FJ62" s="79">
        <v>0</v>
      </c>
      <c r="FK62" s="197">
        <v>0</v>
      </c>
      <c r="FL62" s="69">
        <v>0</v>
      </c>
      <c r="FM62" s="69">
        <v>0</v>
      </c>
      <c r="FN62" s="69">
        <v>0</v>
      </c>
      <c r="FO62" s="69">
        <v>0</v>
      </c>
      <c r="FP62" s="57" t="s">
        <v>212</v>
      </c>
      <c r="FQ62" s="57" t="s">
        <v>212</v>
      </c>
      <c r="FR62" s="214" t="s">
        <v>212</v>
      </c>
    </row>
    <row r="63" ht="14.1" customHeight="1" spans="1:174">
      <c r="A63" s="68" t="s">
        <v>336</v>
      </c>
      <c r="B63" s="68" t="s">
        <v>248</v>
      </c>
      <c r="C63" s="69">
        <v>2918.2028443</v>
      </c>
      <c r="D63" s="69">
        <v>2439.0356475</v>
      </c>
      <c r="E63" s="69">
        <v>240.6692008</v>
      </c>
      <c r="F63" s="69">
        <v>238.497996</v>
      </c>
      <c r="G63" s="69">
        <v>4358.5756185</v>
      </c>
      <c r="H63" s="69">
        <v>2883.7057245</v>
      </c>
      <c r="I63" s="69">
        <v>744.3546172</v>
      </c>
      <c r="J63" s="69">
        <v>730.5152768</v>
      </c>
      <c r="K63" s="69">
        <v>3863.0104731</v>
      </c>
      <c r="L63" s="69">
        <v>2643.6382395</v>
      </c>
      <c r="M63" s="69">
        <v>947.131404</v>
      </c>
      <c r="N63" s="69">
        <v>272.2408296</v>
      </c>
      <c r="O63" s="69">
        <v>2918.2028443</v>
      </c>
      <c r="P63" s="69">
        <v>4358.5756185</v>
      </c>
      <c r="Q63" s="69">
        <v>3863.0104731</v>
      </c>
      <c r="R63" s="78">
        <v>-11.3698875223495</v>
      </c>
      <c r="S63" s="79">
        <v>11.5289655089981</v>
      </c>
      <c r="T63" s="79" t="s">
        <v>212</v>
      </c>
      <c r="U63" s="69">
        <v>1</v>
      </c>
      <c r="V63" s="69">
        <v>0</v>
      </c>
      <c r="W63" s="64"/>
      <c r="X63" s="64"/>
      <c r="Y63" s="64"/>
      <c r="Z63" s="79">
        <v>0</v>
      </c>
      <c r="AA63" s="79">
        <v>0</v>
      </c>
      <c r="AB63" s="79">
        <v>0</v>
      </c>
      <c r="AC63" s="197">
        <v>0</v>
      </c>
      <c r="AD63" s="69">
        <v>0</v>
      </c>
      <c r="AE63" s="69">
        <v>0</v>
      </c>
      <c r="AF63" s="69">
        <v>0</v>
      </c>
      <c r="AG63" s="79">
        <v>14.2</v>
      </c>
      <c r="AH63" s="69">
        <v>1</v>
      </c>
      <c r="AI63" s="64">
        <v>0</v>
      </c>
      <c r="AJ63" s="64"/>
      <c r="AK63" s="64"/>
      <c r="AL63" s="64"/>
      <c r="AM63" s="79">
        <v>0</v>
      </c>
      <c r="AN63" s="79">
        <v>0</v>
      </c>
      <c r="AO63" s="79">
        <v>0</v>
      </c>
      <c r="AP63" s="197">
        <v>0</v>
      </c>
      <c r="AQ63" s="69">
        <v>0</v>
      </c>
      <c r="AR63" s="69">
        <v>0</v>
      </c>
      <c r="AS63" s="69">
        <v>0</v>
      </c>
      <c r="AT63" s="69">
        <v>0</v>
      </c>
      <c r="AU63" s="69" t="s">
        <v>212</v>
      </c>
      <c r="AV63" s="79">
        <v>13.5</v>
      </c>
      <c r="AW63" s="69">
        <v>1</v>
      </c>
      <c r="AX63" s="64">
        <v>0</v>
      </c>
      <c r="AY63" s="64"/>
      <c r="AZ63" s="64"/>
      <c r="BA63" s="64"/>
      <c r="BB63" s="79">
        <v>0</v>
      </c>
      <c r="BC63" s="79">
        <v>0</v>
      </c>
      <c r="BD63" s="79">
        <v>0</v>
      </c>
      <c r="BE63" s="197">
        <v>0</v>
      </c>
      <c r="BF63" s="69">
        <v>0</v>
      </c>
      <c r="BG63" s="69">
        <v>0</v>
      </c>
      <c r="BH63" s="69">
        <v>0</v>
      </c>
      <c r="BI63" s="69">
        <v>0</v>
      </c>
      <c r="BJ63" s="69" t="s">
        <v>212</v>
      </c>
      <c r="BK63" s="79">
        <v>12.7</v>
      </c>
      <c r="BL63" s="69">
        <v>1</v>
      </c>
      <c r="BM63" s="64">
        <v>0</v>
      </c>
      <c r="BN63" s="64"/>
      <c r="BO63" s="64"/>
      <c r="BP63" s="64"/>
      <c r="BQ63" s="79">
        <v>0</v>
      </c>
      <c r="BR63" s="79">
        <v>0</v>
      </c>
      <c r="BS63" s="79">
        <v>0</v>
      </c>
      <c r="BT63" s="197">
        <v>0</v>
      </c>
      <c r="BU63" s="69">
        <v>0</v>
      </c>
      <c r="BV63" s="69">
        <v>0</v>
      </c>
      <c r="BW63" s="69">
        <v>0</v>
      </c>
      <c r="BX63" s="69">
        <v>0</v>
      </c>
      <c r="BY63" s="69" t="s">
        <v>212</v>
      </c>
      <c r="BZ63" s="79">
        <v>11.7</v>
      </c>
      <c r="CA63" s="69">
        <v>1</v>
      </c>
      <c r="CB63" s="64">
        <v>0</v>
      </c>
      <c r="CC63" s="64"/>
      <c r="CD63" s="64"/>
      <c r="CE63" s="64"/>
      <c r="CF63" s="79">
        <v>0</v>
      </c>
      <c r="CG63" s="79">
        <v>0</v>
      </c>
      <c r="CH63" s="79">
        <v>0</v>
      </c>
      <c r="CI63" s="197">
        <v>0</v>
      </c>
      <c r="CJ63" s="69">
        <v>0</v>
      </c>
      <c r="CK63" s="69">
        <v>0</v>
      </c>
      <c r="CL63" s="69">
        <v>0</v>
      </c>
      <c r="CM63" s="69">
        <v>0</v>
      </c>
      <c r="CN63" s="69" t="s">
        <v>212</v>
      </c>
      <c r="CO63" s="79">
        <v>10.3</v>
      </c>
      <c r="CP63" s="69">
        <v>1</v>
      </c>
      <c r="CQ63" s="64">
        <v>0</v>
      </c>
      <c r="CR63" s="64"/>
      <c r="CS63" s="64"/>
      <c r="CT63" s="64"/>
      <c r="CU63" s="79">
        <v>0</v>
      </c>
      <c r="CV63" s="79">
        <v>0</v>
      </c>
      <c r="CW63" s="79">
        <v>0</v>
      </c>
      <c r="CX63" s="197">
        <v>0</v>
      </c>
      <c r="CY63" s="69">
        <v>0</v>
      </c>
      <c r="CZ63" s="69">
        <v>0</v>
      </c>
      <c r="DA63" s="69">
        <v>0</v>
      </c>
      <c r="DB63" s="69">
        <v>0</v>
      </c>
      <c r="DC63" s="69" t="s">
        <v>212</v>
      </c>
      <c r="DD63" s="78">
        <v>8.3</v>
      </c>
      <c r="DE63" s="69">
        <v>1</v>
      </c>
      <c r="DF63" s="64">
        <v>0</v>
      </c>
      <c r="DG63" s="64"/>
      <c r="DH63" s="64"/>
      <c r="DI63" s="64"/>
      <c r="DJ63" s="79">
        <v>0</v>
      </c>
      <c r="DK63" s="79">
        <v>0</v>
      </c>
      <c r="DL63" s="79">
        <v>0</v>
      </c>
      <c r="DM63" s="197">
        <v>0</v>
      </c>
      <c r="DN63" s="69">
        <v>0</v>
      </c>
      <c r="DO63" s="69">
        <v>0</v>
      </c>
      <c r="DP63" s="69">
        <v>0</v>
      </c>
      <c r="DQ63" s="69">
        <v>0</v>
      </c>
      <c r="DR63" s="69" t="s">
        <v>212</v>
      </c>
      <c r="DS63" s="78">
        <v>5.2</v>
      </c>
      <c r="DT63" s="69">
        <v>1</v>
      </c>
      <c r="DU63" s="64">
        <v>0</v>
      </c>
      <c r="DV63" s="64"/>
      <c r="DW63" s="64"/>
      <c r="DX63" s="64"/>
      <c r="DY63" s="79">
        <v>0</v>
      </c>
      <c r="DZ63" s="79">
        <v>0</v>
      </c>
      <c r="EA63" s="79">
        <v>0</v>
      </c>
      <c r="EB63" s="197">
        <v>0</v>
      </c>
      <c r="EC63" s="69">
        <v>0</v>
      </c>
      <c r="ED63" s="69">
        <v>0</v>
      </c>
      <c r="EE63" s="69">
        <v>0</v>
      </c>
      <c r="EF63" s="69">
        <v>0</v>
      </c>
      <c r="EG63" s="69" t="s">
        <v>212</v>
      </c>
      <c r="EH63" s="79">
        <v>5.2</v>
      </c>
      <c r="EI63" s="69">
        <v>1</v>
      </c>
      <c r="EJ63" s="64">
        <v>0</v>
      </c>
      <c r="EK63" s="64"/>
      <c r="EL63" s="64"/>
      <c r="EM63" s="64"/>
      <c r="EN63" s="79">
        <v>0</v>
      </c>
      <c r="EO63" s="79">
        <v>0</v>
      </c>
      <c r="EP63" s="79">
        <v>0</v>
      </c>
      <c r="EQ63" s="69">
        <v>0</v>
      </c>
      <c r="ER63" s="69">
        <v>0</v>
      </c>
      <c r="ES63" s="69">
        <v>0</v>
      </c>
      <c r="ET63" s="69">
        <v>0</v>
      </c>
      <c r="EU63" s="69">
        <v>0</v>
      </c>
      <c r="EV63" s="69" t="s">
        <v>212</v>
      </c>
      <c r="EW63" s="69" t="s">
        <v>212</v>
      </c>
      <c r="EX63" s="69"/>
      <c r="EY63" s="69">
        <v>30912</v>
      </c>
      <c r="EZ63" s="69">
        <v>29103</v>
      </c>
      <c r="FA63" s="69">
        <v>33507</v>
      </c>
      <c r="FB63" s="78">
        <v>15.1324605710752</v>
      </c>
      <c r="FC63" s="69">
        <v>0</v>
      </c>
      <c r="FD63" s="64">
        <v>0</v>
      </c>
      <c r="FE63" s="64"/>
      <c r="FF63" s="64"/>
      <c r="FG63" s="64"/>
      <c r="FH63" s="79">
        <v>0.926283146636763</v>
      </c>
      <c r="FI63" s="79">
        <v>0</v>
      </c>
      <c r="FJ63" s="79">
        <v>0</v>
      </c>
      <c r="FK63" s="197">
        <v>10.7830473666279</v>
      </c>
      <c r="FL63" s="69">
        <v>10.7830473666279</v>
      </c>
      <c r="FM63" s="69">
        <v>0</v>
      </c>
      <c r="FN63" s="69">
        <v>0</v>
      </c>
      <c r="FO63" s="69">
        <v>10.7830473666279</v>
      </c>
      <c r="FP63" s="57" t="s">
        <v>212</v>
      </c>
      <c r="FQ63" s="57" t="s">
        <v>212</v>
      </c>
      <c r="FR63" s="214" t="s">
        <v>212</v>
      </c>
    </row>
    <row r="64" ht="14.1" customHeight="1" spans="1:174">
      <c r="A64" s="68" t="s">
        <v>337</v>
      </c>
      <c r="B64" s="68" t="s">
        <v>248</v>
      </c>
      <c r="C64" s="69">
        <v>5408.6166449</v>
      </c>
      <c r="D64" s="69">
        <v>3115.0078565</v>
      </c>
      <c r="E64" s="69">
        <v>1799.1186448</v>
      </c>
      <c r="F64" s="69">
        <v>494.4901436</v>
      </c>
      <c r="G64" s="69">
        <v>6707.1838521</v>
      </c>
      <c r="H64" s="69">
        <v>2457.3661645</v>
      </c>
      <c r="I64" s="69">
        <v>3724.1960688</v>
      </c>
      <c r="J64" s="69">
        <v>525.6216188</v>
      </c>
      <c r="K64" s="69">
        <v>7819.6794583</v>
      </c>
      <c r="L64" s="69">
        <v>7129.3436235</v>
      </c>
      <c r="M64" s="69">
        <v>114.4454192</v>
      </c>
      <c r="N64" s="69">
        <v>575.8904156</v>
      </c>
      <c r="O64" s="69">
        <v>5408.6166449</v>
      </c>
      <c r="P64" s="69">
        <v>6707.1838521</v>
      </c>
      <c r="Q64" s="69">
        <v>7819.6794583</v>
      </c>
      <c r="R64" s="78">
        <v>16.5866275732352</v>
      </c>
      <c r="S64" s="79">
        <v>16.8705733604453</v>
      </c>
      <c r="T64" s="79" t="s">
        <v>212</v>
      </c>
      <c r="U64" s="69">
        <v>1</v>
      </c>
      <c r="V64" s="69">
        <v>0</v>
      </c>
      <c r="W64" s="64"/>
      <c r="X64" s="64"/>
      <c r="Y64" s="64"/>
      <c r="Z64" s="79">
        <v>0</v>
      </c>
      <c r="AA64" s="79">
        <v>0</v>
      </c>
      <c r="AB64" s="79">
        <v>0</v>
      </c>
      <c r="AC64" s="197">
        <v>0</v>
      </c>
      <c r="AD64" s="69">
        <v>0</v>
      </c>
      <c r="AE64" s="69">
        <v>0</v>
      </c>
      <c r="AF64" s="69">
        <v>0</v>
      </c>
      <c r="AG64" s="79">
        <v>0.1</v>
      </c>
      <c r="AH64" s="69">
        <v>1</v>
      </c>
      <c r="AI64" s="64">
        <v>0</v>
      </c>
      <c r="AJ64" s="64"/>
      <c r="AK64" s="64"/>
      <c r="AL64" s="64"/>
      <c r="AM64" s="79">
        <v>0</v>
      </c>
      <c r="AN64" s="79">
        <v>0</v>
      </c>
      <c r="AO64" s="79">
        <v>0</v>
      </c>
      <c r="AP64" s="197">
        <v>0</v>
      </c>
      <c r="AQ64" s="69">
        <v>0</v>
      </c>
      <c r="AR64" s="69">
        <v>0</v>
      </c>
      <c r="AS64" s="69">
        <v>0</v>
      </c>
      <c r="AT64" s="69">
        <v>0</v>
      </c>
      <c r="AU64" s="69" t="s">
        <v>212</v>
      </c>
      <c r="AV64" s="79">
        <v>0.5</v>
      </c>
      <c r="AW64" s="69">
        <v>1</v>
      </c>
      <c r="AX64" s="64">
        <v>0</v>
      </c>
      <c r="AY64" s="64"/>
      <c r="AZ64" s="64"/>
      <c r="BA64" s="64"/>
      <c r="BB64" s="79">
        <v>0</v>
      </c>
      <c r="BC64" s="79">
        <v>0</v>
      </c>
      <c r="BD64" s="79">
        <v>0</v>
      </c>
      <c r="BE64" s="197">
        <v>0</v>
      </c>
      <c r="BF64" s="69">
        <v>0</v>
      </c>
      <c r="BG64" s="69">
        <v>0</v>
      </c>
      <c r="BH64" s="69">
        <v>0</v>
      </c>
      <c r="BI64" s="69">
        <v>0</v>
      </c>
      <c r="BJ64" s="69" t="s">
        <v>212</v>
      </c>
      <c r="BK64" s="79">
        <v>1</v>
      </c>
      <c r="BL64" s="69">
        <v>1</v>
      </c>
      <c r="BM64" s="64">
        <v>0</v>
      </c>
      <c r="BN64" s="64"/>
      <c r="BO64" s="64"/>
      <c r="BP64" s="64"/>
      <c r="BQ64" s="79">
        <v>0</v>
      </c>
      <c r="BR64" s="79">
        <v>0</v>
      </c>
      <c r="BS64" s="79">
        <v>0</v>
      </c>
      <c r="BT64" s="197">
        <v>0</v>
      </c>
      <c r="BU64" s="69">
        <v>0</v>
      </c>
      <c r="BV64" s="69">
        <v>0</v>
      </c>
      <c r="BW64" s="69">
        <v>0</v>
      </c>
      <c r="BX64" s="69">
        <v>0</v>
      </c>
      <c r="BY64" s="69" t="s">
        <v>212</v>
      </c>
      <c r="BZ64" s="79">
        <v>1.7</v>
      </c>
      <c r="CA64" s="69">
        <v>1</v>
      </c>
      <c r="CB64" s="64">
        <v>0</v>
      </c>
      <c r="CC64" s="64"/>
      <c r="CD64" s="64"/>
      <c r="CE64" s="64"/>
      <c r="CF64" s="79">
        <v>0</v>
      </c>
      <c r="CG64" s="79">
        <v>0</v>
      </c>
      <c r="CH64" s="79">
        <v>0</v>
      </c>
      <c r="CI64" s="197">
        <v>0</v>
      </c>
      <c r="CJ64" s="69">
        <v>0</v>
      </c>
      <c r="CK64" s="69">
        <v>0</v>
      </c>
      <c r="CL64" s="69">
        <v>0</v>
      </c>
      <c r="CM64" s="69">
        <v>0</v>
      </c>
      <c r="CN64" s="69" t="s">
        <v>212</v>
      </c>
      <c r="CO64" s="79">
        <v>2.5</v>
      </c>
      <c r="CP64" s="69">
        <v>1</v>
      </c>
      <c r="CQ64" s="64">
        <v>0</v>
      </c>
      <c r="CR64" s="64"/>
      <c r="CS64" s="64"/>
      <c r="CT64" s="64"/>
      <c r="CU64" s="79">
        <v>0</v>
      </c>
      <c r="CV64" s="79">
        <v>0</v>
      </c>
      <c r="CW64" s="79">
        <v>0</v>
      </c>
      <c r="CX64" s="197">
        <v>0</v>
      </c>
      <c r="CY64" s="69">
        <v>0</v>
      </c>
      <c r="CZ64" s="69">
        <v>0</v>
      </c>
      <c r="DA64" s="69">
        <v>0</v>
      </c>
      <c r="DB64" s="69">
        <v>0</v>
      </c>
      <c r="DC64" s="69" t="s">
        <v>212</v>
      </c>
      <c r="DD64" s="78">
        <v>3.8</v>
      </c>
      <c r="DE64" s="69">
        <v>1</v>
      </c>
      <c r="DF64" s="64">
        <v>0</v>
      </c>
      <c r="DG64" s="64"/>
      <c r="DH64" s="64"/>
      <c r="DI64" s="64"/>
      <c r="DJ64" s="79">
        <v>0</v>
      </c>
      <c r="DK64" s="79">
        <v>0</v>
      </c>
      <c r="DL64" s="79">
        <v>0</v>
      </c>
      <c r="DM64" s="197">
        <v>0</v>
      </c>
      <c r="DN64" s="69">
        <v>0</v>
      </c>
      <c r="DO64" s="69">
        <v>0</v>
      </c>
      <c r="DP64" s="69">
        <v>0</v>
      </c>
      <c r="DQ64" s="69">
        <v>0</v>
      </c>
      <c r="DR64" s="69" t="s">
        <v>212</v>
      </c>
      <c r="DS64" s="78">
        <v>5.7</v>
      </c>
      <c r="DT64" s="69">
        <v>1</v>
      </c>
      <c r="DU64" s="64">
        <v>0</v>
      </c>
      <c r="DV64" s="64"/>
      <c r="DW64" s="64"/>
      <c r="DX64" s="64"/>
      <c r="DY64" s="79">
        <v>0</v>
      </c>
      <c r="DZ64" s="79">
        <v>0</v>
      </c>
      <c r="EA64" s="79">
        <v>0</v>
      </c>
      <c r="EB64" s="197">
        <v>0</v>
      </c>
      <c r="EC64" s="69">
        <v>0</v>
      </c>
      <c r="ED64" s="69">
        <v>0</v>
      </c>
      <c r="EE64" s="69">
        <v>0</v>
      </c>
      <c r="EF64" s="69">
        <v>0</v>
      </c>
      <c r="EG64" s="69" t="s">
        <v>212</v>
      </c>
      <c r="EH64" s="79">
        <v>5.7</v>
      </c>
      <c r="EI64" s="69">
        <v>1</v>
      </c>
      <c r="EJ64" s="64">
        <v>0</v>
      </c>
      <c r="EK64" s="64"/>
      <c r="EL64" s="64"/>
      <c r="EM64" s="64"/>
      <c r="EN64" s="79">
        <v>0</v>
      </c>
      <c r="EO64" s="79">
        <v>0</v>
      </c>
      <c r="EP64" s="79">
        <v>0</v>
      </c>
      <c r="EQ64" s="69">
        <v>0</v>
      </c>
      <c r="ER64" s="69">
        <v>0</v>
      </c>
      <c r="ES64" s="69">
        <v>0</v>
      </c>
      <c r="ET64" s="69">
        <v>0</v>
      </c>
      <c r="EU64" s="69">
        <v>0</v>
      </c>
      <c r="EV64" s="69" t="s">
        <v>212</v>
      </c>
      <c r="EW64" s="69" t="s">
        <v>212</v>
      </c>
      <c r="EX64" s="69"/>
      <c r="EY64" s="69">
        <v>40595</v>
      </c>
      <c r="EZ64" s="69">
        <v>46583</v>
      </c>
      <c r="FA64" s="69">
        <v>46351</v>
      </c>
      <c r="FB64" s="78">
        <v>-0.498035764119948</v>
      </c>
      <c r="FC64" s="69">
        <v>1</v>
      </c>
      <c r="FD64" s="64">
        <v>0</v>
      </c>
      <c r="FE64" s="64"/>
      <c r="FF64" s="64"/>
      <c r="FG64" s="64"/>
      <c r="FH64" s="79">
        <v>0</v>
      </c>
      <c r="FI64" s="79">
        <v>0</v>
      </c>
      <c r="FJ64" s="79">
        <v>0</v>
      </c>
      <c r="FK64" s="197">
        <v>0</v>
      </c>
      <c r="FL64" s="69">
        <v>0</v>
      </c>
      <c r="FM64" s="69">
        <v>0</v>
      </c>
      <c r="FN64" s="69">
        <v>0</v>
      </c>
      <c r="FO64" s="69">
        <v>0</v>
      </c>
      <c r="FP64" s="57" t="s">
        <v>212</v>
      </c>
      <c r="FQ64" s="57" t="s">
        <v>212</v>
      </c>
      <c r="FR64" s="214" t="s">
        <v>212</v>
      </c>
    </row>
    <row r="65" ht="14.1" customHeight="1" spans="1:174">
      <c r="A65" s="68" t="s">
        <v>338</v>
      </c>
      <c r="B65" s="68" t="s">
        <v>256</v>
      </c>
      <c r="C65" s="69">
        <v>9941.1296831</v>
      </c>
      <c r="D65" s="69">
        <v>7091.4658155</v>
      </c>
      <c r="E65" s="69">
        <v>1617.7757128</v>
      </c>
      <c r="F65" s="69">
        <v>1231.8881548</v>
      </c>
      <c r="G65" s="69">
        <v>10733.4060321</v>
      </c>
      <c r="H65" s="69">
        <v>7728.8438685</v>
      </c>
      <c r="I65" s="69">
        <v>1933.7505588</v>
      </c>
      <c r="J65" s="69">
        <v>1070.8116048</v>
      </c>
      <c r="K65" s="69">
        <v>13051.5335504</v>
      </c>
      <c r="L65" s="69">
        <v>8581.18099</v>
      </c>
      <c r="M65" s="69">
        <v>3478.0637328</v>
      </c>
      <c r="N65" s="69">
        <v>992.2888276</v>
      </c>
      <c r="O65" s="69">
        <v>9941.1296831</v>
      </c>
      <c r="P65" s="69">
        <v>10733.4060321</v>
      </c>
      <c r="Q65" s="69">
        <v>13051.5335504</v>
      </c>
      <c r="R65" s="78">
        <v>21.597315068183</v>
      </c>
      <c r="S65" s="79">
        <v>19.321007165549</v>
      </c>
      <c r="T65" s="79" t="s">
        <v>212</v>
      </c>
      <c r="U65" s="69">
        <v>1</v>
      </c>
      <c r="V65" s="69">
        <v>0</v>
      </c>
      <c r="W65" s="64"/>
      <c r="X65" s="64"/>
      <c r="Y65" s="64"/>
      <c r="Z65" s="79">
        <v>0</v>
      </c>
      <c r="AA65" s="79">
        <v>0</v>
      </c>
      <c r="AB65" s="79">
        <v>0</v>
      </c>
      <c r="AC65" s="197">
        <v>0</v>
      </c>
      <c r="AD65" s="69">
        <v>0</v>
      </c>
      <c r="AE65" s="69">
        <v>0</v>
      </c>
      <c r="AF65" s="69">
        <v>0</v>
      </c>
      <c r="AG65" s="79">
        <v>10.4</v>
      </c>
      <c r="AH65" s="69">
        <v>1</v>
      </c>
      <c r="AI65" s="64">
        <v>0</v>
      </c>
      <c r="AJ65" s="64"/>
      <c r="AK65" s="64"/>
      <c r="AL65" s="64"/>
      <c r="AM65" s="79">
        <v>0</v>
      </c>
      <c r="AN65" s="79">
        <v>0</v>
      </c>
      <c r="AO65" s="79">
        <v>0</v>
      </c>
      <c r="AP65" s="197">
        <v>0</v>
      </c>
      <c r="AQ65" s="69">
        <v>0</v>
      </c>
      <c r="AR65" s="69">
        <v>0</v>
      </c>
      <c r="AS65" s="69">
        <v>0</v>
      </c>
      <c r="AT65" s="69">
        <v>0</v>
      </c>
      <c r="AU65" s="69" t="s">
        <v>212</v>
      </c>
      <c r="AV65" s="79">
        <v>10.7</v>
      </c>
      <c r="AW65" s="69">
        <v>1</v>
      </c>
      <c r="AX65" s="64">
        <v>0</v>
      </c>
      <c r="AY65" s="64"/>
      <c r="AZ65" s="64"/>
      <c r="BA65" s="64"/>
      <c r="BB65" s="79">
        <v>0</v>
      </c>
      <c r="BC65" s="79">
        <v>0</v>
      </c>
      <c r="BD65" s="79">
        <v>0</v>
      </c>
      <c r="BE65" s="197">
        <v>0</v>
      </c>
      <c r="BF65" s="69">
        <v>0</v>
      </c>
      <c r="BG65" s="69">
        <v>0</v>
      </c>
      <c r="BH65" s="69">
        <v>0</v>
      </c>
      <c r="BI65" s="69">
        <v>0</v>
      </c>
      <c r="BJ65" s="69" t="s">
        <v>212</v>
      </c>
      <c r="BK65" s="79">
        <v>11.1</v>
      </c>
      <c r="BL65" s="69">
        <v>1</v>
      </c>
      <c r="BM65" s="64">
        <v>0</v>
      </c>
      <c r="BN65" s="64"/>
      <c r="BO65" s="64"/>
      <c r="BP65" s="64"/>
      <c r="BQ65" s="79">
        <v>0</v>
      </c>
      <c r="BR65" s="79">
        <v>0</v>
      </c>
      <c r="BS65" s="79">
        <v>0</v>
      </c>
      <c r="BT65" s="197">
        <v>0</v>
      </c>
      <c r="BU65" s="69">
        <v>0</v>
      </c>
      <c r="BV65" s="69">
        <v>0</v>
      </c>
      <c r="BW65" s="69">
        <v>0</v>
      </c>
      <c r="BX65" s="69">
        <v>0</v>
      </c>
      <c r="BY65" s="69" t="s">
        <v>212</v>
      </c>
      <c r="BZ65" s="79">
        <v>11.6</v>
      </c>
      <c r="CA65" s="69">
        <v>1</v>
      </c>
      <c r="CB65" s="64">
        <v>0</v>
      </c>
      <c r="CC65" s="64"/>
      <c r="CD65" s="64"/>
      <c r="CE65" s="64"/>
      <c r="CF65" s="79">
        <v>0</v>
      </c>
      <c r="CG65" s="79">
        <v>0</v>
      </c>
      <c r="CH65" s="79">
        <v>0</v>
      </c>
      <c r="CI65" s="197">
        <v>0</v>
      </c>
      <c r="CJ65" s="69">
        <v>0</v>
      </c>
      <c r="CK65" s="69">
        <v>0</v>
      </c>
      <c r="CL65" s="69">
        <v>0</v>
      </c>
      <c r="CM65" s="69">
        <v>0</v>
      </c>
      <c r="CN65" s="69" t="s">
        <v>212</v>
      </c>
      <c r="CO65" s="79">
        <v>12.3</v>
      </c>
      <c r="CP65" s="69">
        <v>1</v>
      </c>
      <c r="CQ65" s="64">
        <v>0</v>
      </c>
      <c r="CR65" s="64"/>
      <c r="CS65" s="64"/>
      <c r="CT65" s="64"/>
      <c r="CU65" s="79">
        <v>0</v>
      </c>
      <c r="CV65" s="79">
        <v>0</v>
      </c>
      <c r="CW65" s="79">
        <v>0</v>
      </c>
      <c r="CX65" s="197">
        <v>0</v>
      </c>
      <c r="CY65" s="69">
        <v>0</v>
      </c>
      <c r="CZ65" s="69">
        <v>0</v>
      </c>
      <c r="DA65" s="69">
        <v>0</v>
      </c>
      <c r="DB65" s="69">
        <v>0</v>
      </c>
      <c r="DC65" s="69" t="s">
        <v>212</v>
      </c>
      <c r="DD65" s="78">
        <v>13.3</v>
      </c>
      <c r="DE65" s="69">
        <v>1</v>
      </c>
      <c r="DF65" s="64">
        <v>0</v>
      </c>
      <c r="DG65" s="64"/>
      <c r="DH65" s="64"/>
      <c r="DI65" s="64"/>
      <c r="DJ65" s="79">
        <v>0</v>
      </c>
      <c r="DK65" s="79">
        <v>0</v>
      </c>
      <c r="DL65" s="79">
        <v>0</v>
      </c>
      <c r="DM65" s="197">
        <v>0</v>
      </c>
      <c r="DN65" s="69">
        <v>0</v>
      </c>
      <c r="DO65" s="69">
        <v>0</v>
      </c>
      <c r="DP65" s="69">
        <v>0</v>
      </c>
      <c r="DQ65" s="69">
        <v>0</v>
      </c>
      <c r="DR65" s="69" t="s">
        <v>212</v>
      </c>
      <c r="DS65" s="78">
        <v>14.7</v>
      </c>
      <c r="DT65" s="69">
        <v>1</v>
      </c>
      <c r="DU65" s="64">
        <v>0</v>
      </c>
      <c r="DV65" s="64"/>
      <c r="DW65" s="64"/>
      <c r="DX65" s="64"/>
      <c r="DY65" s="79">
        <v>0</v>
      </c>
      <c r="DZ65" s="79">
        <v>0</v>
      </c>
      <c r="EA65" s="79">
        <v>0</v>
      </c>
      <c r="EB65" s="197">
        <v>0</v>
      </c>
      <c r="EC65" s="69">
        <v>0</v>
      </c>
      <c r="ED65" s="69">
        <v>0</v>
      </c>
      <c r="EE65" s="69">
        <v>0</v>
      </c>
      <c r="EF65" s="69">
        <v>0</v>
      </c>
      <c r="EG65" s="69" t="s">
        <v>212</v>
      </c>
      <c r="EH65" s="79">
        <v>14.7</v>
      </c>
      <c r="EI65" s="69">
        <v>1</v>
      </c>
      <c r="EJ65" s="64">
        <v>0</v>
      </c>
      <c r="EK65" s="64"/>
      <c r="EL65" s="64"/>
      <c r="EM65" s="64"/>
      <c r="EN65" s="79">
        <v>0</v>
      </c>
      <c r="EO65" s="79">
        <v>0</v>
      </c>
      <c r="EP65" s="79">
        <v>0</v>
      </c>
      <c r="EQ65" s="69">
        <v>0</v>
      </c>
      <c r="ER65" s="69">
        <v>0</v>
      </c>
      <c r="ES65" s="69">
        <v>0</v>
      </c>
      <c r="ET65" s="69">
        <v>0</v>
      </c>
      <c r="EU65" s="69">
        <v>0</v>
      </c>
      <c r="EV65" s="69" t="s">
        <v>212</v>
      </c>
      <c r="EW65" s="69" t="s">
        <v>212</v>
      </c>
      <c r="EX65" s="69"/>
      <c r="EY65" s="69">
        <v>60679</v>
      </c>
      <c r="EZ65" s="69">
        <v>61466</v>
      </c>
      <c r="FA65" s="69">
        <v>67551</v>
      </c>
      <c r="FB65" s="78">
        <v>9.89978199329711</v>
      </c>
      <c r="FC65" s="69">
        <v>1</v>
      </c>
      <c r="FD65" s="64">
        <v>0</v>
      </c>
      <c r="FE65" s="64"/>
      <c r="FF65" s="64"/>
      <c r="FG65" s="64"/>
      <c r="FH65" s="79">
        <v>0</v>
      </c>
      <c r="FI65" s="79">
        <v>0</v>
      </c>
      <c r="FJ65" s="79">
        <v>0</v>
      </c>
      <c r="FK65" s="197">
        <v>0</v>
      </c>
      <c r="FL65" s="69">
        <v>0</v>
      </c>
      <c r="FM65" s="69">
        <v>0</v>
      </c>
      <c r="FN65" s="69">
        <v>0</v>
      </c>
      <c r="FO65" s="69">
        <v>0</v>
      </c>
      <c r="FP65" s="57" t="s">
        <v>212</v>
      </c>
      <c r="FQ65" s="57" t="s">
        <v>212</v>
      </c>
      <c r="FR65" s="214" t="s">
        <v>212</v>
      </c>
    </row>
    <row r="66" ht="14.1" customHeight="1" spans="1:174">
      <c r="A66" s="68" t="s">
        <v>368</v>
      </c>
      <c r="B66" s="68" t="s">
        <v>256</v>
      </c>
      <c r="C66" s="69">
        <v>7894.11157</v>
      </c>
      <c r="D66" s="69">
        <v>6501.476346</v>
      </c>
      <c r="E66" s="69">
        <v>1319.543096</v>
      </c>
      <c r="F66" s="69">
        <v>73.092128</v>
      </c>
      <c r="G66" s="69">
        <v>10205.0957842</v>
      </c>
      <c r="H66" s="69">
        <v>7177.622483</v>
      </c>
      <c r="I66" s="69">
        <v>2152.5421824</v>
      </c>
      <c r="J66" s="69">
        <v>874.9311188</v>
      </c>
      <c r="K66" s="69">
        <v>11428.0210339</v>
      </c>
      <c r="L66" s="69">
        <v>8699.1191635</v>
      </c>
      <c r="M66" s="69">
        <v>2537.285822</v>
      </c>
      <c r="N66" s="69">
        <v>191.6160484</v>
      </c>
      <c r="O66" s="69">
        <v>7894.11157</v>
      </c>
      <c r="P66" s="69">
        <v>10205.0957842</v>
      </c>
      <c r="Q66" s="69">
        <v>11428.0210339</v>
      </c>
      <c r="R66" s="78">
        <v>11.9834764470647</v>
      </c>
      <c r="S66" s="79">
        <v>26.1936350452681</v>
      </c>
      <c r="T66" s="79" t="s">
        <v>212</v>
      </c>
      <c r="U66" s="69">
        <v>1</v>
      </c>
      <c r="V66" s="69">
        <v>0</v>
      </c>
      <c r="W66" s="64"/>
      <c r="X66" s="64"/>
      <c r="Y66" s="64"/>
      <c r="Z66" s="79">
        <v>0</v>
      </c>
      <c r="AA66" s="79">
        <v>0</v>
      </c>
      <c r="AB66" s="79">
        <v>0</v>
      </c>
      <c r="AC66" s="197">
        <v>0</v>
      </c>
      <c r="AD66" s="69">
        <v>0</v>
      </c>
      <c r="AE66" s="69">
        <v>0</v>
      </c>
      <c r="AF66" s="69">
        <v>0</v>
      </c>
      <c r="AG66" s="79">
        <v>11.7</v>
      </c>
      <c r="AH66" s="69">
        <v>1</v>
      </c>
      <c r="AI66" s="64">
        <v>0</v>
      </c>
      <c r="AJ66" s="64"/>
      <c r="AK66" s="64"/>
      <c r="AL66" s="64"/>
      <c r="AM66" s="79">
        <v>0</v>
      </c>
      <c r="AN66" s="79">
        <v>0</v>
      </c>
      <c r="AO66" s="79">
        <v>0</v>
      </c>
      <c r="AP66" s="197">
        <v>0</v>
      </c>
      <c r="AQ66" s="69">
        <v>0</v>
      </c>
      <c r="AR66" s="69">
        <v>0</v>
      </c>
      <c r="AS66" s="69">
        <v>0</v>
      </c>
      <c r="AT66" s="69">
        <v>0</v>
      </c>
      <c r="AU66" s="69" t="s">
        <v>212</v>
      </c>
      <c r="AV66" s="79">
        <v>11.7</v>
      </c>
      <c r="AW66" s="69">
        <v>1</v>
      </c>
      <c r="AX66" s="64">
        <v>0</v>
      </c>
      <c r="AY66" s="64"/>
      <c r="AZ66" s="64"/>
      <c r="BA66" s="64"/>
      <c r="BB66" s="79">
        <v>0</v>
      </c>
      <c r="BC66" s="79">
        <v>0</v>
      </c>
      <c r="BD66" s="79">
        <v>0</v>
      </c>
      <c r="BE66" s="197">
        <v>0</v>
      </c>
      <c r="BF66" s="69">
        <v>0</v>
      </c>
      <c r="BG66" s="69">
        <v>0</v>
      </c>
      <c r="BH66" s="69">
        <v>0</v>
      </c>
      <c r="BI66" s="69">
        <v>0</v>
      </c>
      <c r="BJ66" s="69" t="s">
        <v>212</v>
      </c>
      <c r="BK66" s="79">
        <v>11.7</v>
      </c>
      <c r="BL66" s="69">
        <v>1</v>
      </c>
      <c r="BM66" s="64">
        <v>0</v>
      </c>
      <c r="BN66" s="64"/>
      <c r="BO66" s="64"/>
      <c r="BP66" s="64"/>
      <c r="BQ66" s="79">
        <v>0</v>
      </c>
      <c r="BR66" s="79">
        <v>0</v>
      </c>
      <c r="BS66" s="79">
        <v>0</v>
      </c>
      <c r="BT66" s="197">
        <v>0</v>
      </c>
      <c r="BU66" s="69">
        <v>0</v>
      </c>
      <c r="BV66" s="69">
        <v>0</v>
      </c>
      <c r="BW66" s="69">
        <v>0</v>
      </c>
      <c r="BX66" s="69">
        <v>0</v>
      </c>
      <c r="BY66" s="69" t="s">
        <v>212</v>
      </c>
      <c r="BZ66" s="79">
        <v>11.7</v>
      </c>
      <c r="CA66" s="69">
        <v>1</v>
      </c>
      <c r="CB66" s="64">
        <v>0</v>
      </c>
      <c r="CC66" s="64"/>
      <c r="CD66" s="64"/>
      <c r="CE66" s="64"/>
      <c r="CF66" s="79">
        <v>0</v>
      </c>
      <c r="CG66" s="79">
        <v>0</v>
      </c>
      <c r="CH66" s="79">
        <v>0</v>
      </c>
      <c r="CI66" s="197">
        <v>0</v>
      </c>
      <c r="CJ66" s="69">
        <v>0</v>
      </c>
      <c r="CK66" s="69">
        <v>0</v>
      </c>
      <c r="CL66" s="69">
        <v>0</v>
      </c>
      <c r="CM66" s="69">
        <v>0</v>
      </c>
      <c r="CN66" s="69" t="s">
        <v>212</v>
      </c>
      <c r="CO66" s="79">
        <v>11.8</v>
      </c>
      <c r="CP66" s="69">
        <v>1</v>
      </c>
      <c r="CQ66" s="64">
        <v>0</v>
      </c>
      <c r="CR66" s="64"/>
      <c r="CS66" s="64"/>
      <c r="CT66" s="64"/>
      <c r="CU66" s="79">
        <v>0</v>
      </c>
      <c r="CV66" s="79">
        <v>0</v>
      </c>
      <c r="CW66" s="79">
        <v>0</v>
      </c>
      <c r="CX66" s="197">
        <v>0</v>
      </c>
      <c r="CY66" s="69">
        <v>0</v>
      </c>
      <c r="CZ66" s="69">
        <v>0</v>
      </c>
      <c r="DA66" s="69">
        <v>0</v>
      </c>
      <c r="DB66" s="69">
        <v>0</v>
      </c>
      <c r="DC66" s="69" t="s">
        <v>212</v>
      </c>
      <c r="DD66" s="78">
        <v>11.8</v>
      </c>
      <c r="DE66" s="69">
        <v>1</v>
      </c>
      <c r="DF66" s="64">
        <v>0</v>
      </c>
      <c r="DG66" s="64"/>
      <c r="DH66" s="64"/>
      <c r="DI66" s="64"/>
      <c r="DJ66" s="79">
        <v>0</v>
      </c>
      <c r="DK66" s="79">
        <v>0</v>
      </c>
      <c r="DL66" s="79">
        <v>0</v>
      </c>
      <c r="DM66" s="197">
        <v>0</v>
      </c>
      <c r="DN66" s="69">
        <v>0</v>
      </c>
      <c r="DO66" s="69">
        <v>0</v>
      </c>
      <c r="DP66" s="69">
        <v>0</v>
      </c>
      <c r="DQ66" s="69">
        <v>0</v>
      </c>
      <c r="DR66" s="69" t="s">
        <v>212</v>
      </c>
      <c r="DS66" s="78">
        <v>11.8</v>
      </c>
      <c r="DT66" s="69">
        <v>1</v>
      </c>
      <c r="DU66" s="64">
        <v>0</v>
      </c>
      <c r="DV66" s="64"/>
      <c r="DW66" s="64"/>
      <c r="DX66" s="64"/>
      <c r="DY66" s="79">
        <v>0</v>
      </c>
      <c r="DZ66" s="79">
        <v>0</v>
      </c>
      <c r="EA66" s="79">
        <v>0</v>
      </c>
      <c r="EB66" s="197">
        <v>0</v>
      </c>
      <c r="EC66" s="69">
        <v>0</v>
      </c>
      <c r="ED66" s="69">
        <v>0</v>
      </c>
      <c r="EE66" s="69">
        <v>0</v>
      </c>
      <c r="EF66" s="69">
        <v>0</v>
      </c>
      <c r="EG66" s="69" t="s">
        <v>212</v>
      </c>
      <c r="EH66" s="79">
        <v>11.8</v>
      </c>
      <c r="EI66" s="69">
        <v>1</v>
      </c>
      <c r="EJ66" s="64">
        <v>0</v>
      </c>
      <c r="EK66" s="64"/>
      <c r="EL66" s="64"/>
      <c r="EM66" s="64"/>
      <c r="EN66" s="79">
        <v>0</v>
      </c>
      <c r="EO66" s="79">
        <v>0</v>
      </c>
      <c r="EP66" s="79">
        <v>0</v>
      </c>
      <c r="EQ66" s="69">
        <v>0</v>
      </c>
      <c r="ER66" s="69">
        <v>0</v>
      </c>
      <c r="ES66" s="69">
        <v>0</v>
      </c>
      <c r="ET66" s="69">
        <v>0</v>
      </c>
      <c r="EU66" s="69">
        <v>0</v>
      </c>
      <c r="EV66" s="69" t="s">
        <v>212</v>
      </c>
      <c r="EW66" s="69" t="s">
        <v>212</v>
      </c>
      <c r="EX66" s="69"/>
      <c r="EY66" s="69">
        <v>46484</v>
      </c>
      <c r="EZ66" s="69">
        <v>39071</v>
      </c>
      <c r="FA66" s="69">
        <v>43629</v>
      </c>
      <c r="FB66" s="78">
        <v>11.6659414911315</v>
      </c>
      <c r="FC66" s="69">
        <v>1</v>
      </c>
      <c r="FD66" s="64">
        <v>1</v>
      </c>
      <c r="FE66" s="64"/>
      <c r="FF66" s="64"/>
      <c r="FG66" s="64"/>
      <c r="FH66" s="79">
        <v>0</v>
      </c>
      <c r="FI66" s="79">
        <v>0</v>
      </c>
      <c r="FJ66" s="79">
        <v>0</v>
      </c>
      <c r="FK66" s="197">
        <v>0</v>
      </c>
      <c r="FL66" s="69">
        <v>0</v>
      </c>
      <c r="FM66" s="69">
        <v>0</v>
      </c>
      <c r="FN66" s="69">
        <v>0</v>
      </c>
      <c r="FO66" s="69">
        <v>0</v>
      </c>
      <c r="FP66" s="57" t="s">
        <v>212</v>
      </c>
      <c r="FQ66" s="57" t="s">
        <v>212</v>
      </c>
      <c r="FR66" s="214" t="s">
        <v>212</v>
      </c>
    </row>
    <row r="67" ht="14.1" customHeight="1" spans="1:174">
      <c r="A67" s="68" t="s">
        <v>369</v>
      </c>
      <c r="B67" s="68" t="s">
        <v>256</v>
      </c>
      <c r="C67" s="69">
        <v>7232.2248386</v>
      </c>
      <c r="D67" s="69">
        <v>5581.035287</v>
      </c>
      <c r="E67" s="69">
        <v>1607.9959948</v>
      </c>
      <c r="F67" s="69">
        <v>43.1935568</v>
      </c>
      <c r="G67" s="69">
        <v>9788.3636019</v>
      </c>
      <c r="H67" s="69">
        <v>8752.6832675</v>
      </c>
      <c r="I67" s="69">
        <v>994.0143504</v>
      </c>
      <c r="J67" s="69">
        <v>41.665984</v>
      </c>
      <c r="K67" s="69">
        <v>10986.899848</v>
      </c>
      <c r="L67" s="69">
        <v>9585.527918</v>
      </c>
      <c r="M67" s="69">
        <v>1337.7391776</v>
      </c>
      <c r="N67" s="69">
        <v>63.6327524</v>
      </c>
      <c r="O67" s="69">
        <v>7232.2248386</v>
      </c>
      <c r="P67" s="69">
        <v>9788.3636019</v>
      </c>
      <c r="Q67" s="69">
        <v>10986.899848</v>
      </c>
      <c r="R67" s="78">
        <v>12.2445006626782</v>
      </c>
      <c r="S67" s="79">
        <v>22.9942861137272</v>
      </c>
      <c r="T67" s="79" t="s">
        <v>212</v>
      </c>
      <c r="U67" s="69">
        <v>1</v>
      </c>
      <c r="V67" s="69">
        <v>0</v>
      </c>
      <c r="W67" s="64"/>
      <c r="X67" s="64"/>
      <c r="Y67" s="64"/>
      <c r="Z67" s="79">
        <v>0</v>
      </c>
      <c r="AA67" s="79">
        <v>0</v>
      </c>
      <c r="AB67" s="79">
        <v>0</v>
      </c>
      <c r="AC67" s="197">
        <v>0</v>
      </c>
      <c r="AD67" s="69">
        <v>0</v>
      </c>
      <c r="AE67" s="69">
        <v>0</v>
      </c>
      <c r="AF67" s="69">
        <v>0</v>
      </c>
      <c r="AG67" s="79">
        <v>2.6</v>
      </c>
      <c r="AH67" s="69">
        <v>1</v>
      </c>
      <c r="AI67" s="64">
        <v>0</v>
      </c>
      <c r="AJ67" s="64"/>
      <c r="AK67" s="64"/>
      <c r="AL67" s="64"/>
      <c r="AM67" s="79">
        <v>0</v>
      </c>
      <c r="AN67" s="79">
        <v>0</v>
      </c>
      <c r="AO67" s="79">
        <v>0</v>
      </c>
      <c r="AP67" s="197">
        <v>0</v>
      </c>
      <c r="AQ67" s="69">
        <v>0</v>
      </c>
      <c r="AR67" s="69">
        <v>0</v>
      </c>
      <c r="AS67" s="69">
        <v>0</v>
      </c>
      <c r="AT67" s="69">
        <v>0</v>
      </c>
      <c r="AU67" s="69" t="s">
        <v>212</v>
      </c>
      <c r="AV67" s="79">
        <v>2.9</v>
      </c>
      <c r="AW67" s="69">
        <v>1</v>
      </c>
      <c r="AX67" s="64">
        <v>0</v>
      </c>
      <c r="AY67" s="64"/>
      <c r="AZ67" s="64"/>
      <c r="BA67" s="64"/>
      <c r="BB67" s="79">
        <v>0</v>
      </c>
      <c r="BC67" s="79">
        <v>0</v>
      </c>
      <c r="BD67" s="79">
        <v>0</v>
      </c>
      <c r="BE67" s="197">
        <v>0</v>
      </c>
      <c r="BF67" s="69">
        <v>0</v>
      </c>
      <c r="BG67" s="69">
        <v>0</v>
      </c>
      <c r="BH67" s="69">
        <v>0</v>
      </c>
      <c r="BI67" s="69">
        <v>0</v>
      </c>
      <c r="BJ67" s="69" t="s">
        <v>212</v>
      </c>
      <c r="BK67" s="79">
        <v>3.3</v>
      </c>
      <c r="BL67" s="69">
        <v>1</v>
      </c>
      <c r="BM67" s="64">
        <v>0</v>
      </c>
      <c r="BN67" s="64"/>
      <c r="BO67" s="64"/>
      <c r="BP67" s="64"/>
      <c r="BQ67" s="79">
        <v>0</v>
      </c>
      <c r="BR67" s="79">
        <v>0</v>
      </c>
      <c r="BS67" s="79">
        <v>0</v>
      </c>
      <c r="BT67" s="197">
        <v>0</v>
      </c>
      <c r="BU67" s="69">
        <v>0</v>
      </c>
      <c r="BV67" s="69">
        <v>0</v>
      </c>
      <c r="BW67" s="69">
        <v>0</v>
      </c>
      <c r="BX67" s="69">
        <v>0</v>
      </c>
      <c r="BY67" s="69" t="s">
        <v>212</v>
      </c>
      <c r="BZ67" s="79">
        <v>3.9</v>
      </c>
      <c r="CA67" s="69">
        <v>1</v>
      </c>
      <c r="CB67" s="64">
        <v>0</v>
      </c>
      <c r="CC67" s="64"/>
      <c r="CD67" s="64"/>
      <c r="CE67" s="64"/>
      <c r="CF67" s="79">
        <v>0</v>
      </c>
      <c r="CG67" s="79">
        <v>0</v>
      </c>
      <c r="CH67" s="79">
        <v>0</v>
      </c>
      <c r="CI67" s="197">
        <v>0</v>
      </c>
      <c r="CJ67" s="69">
        <v>0</v>
      </c>
      <c r="CK67" s="69">
        <v>0</v>
      </c>
      <c r="CL67" s="69">
        <v>0</v>
      </c>
      <c r="CM67" s="69">
        <v>0</v>
      </c>
      <c r="CN67" s="69" t="s">
        <v>212</v>
      </c>
      <c r="CO67" s="79">
        <v>4.5</v>
      </c>
      <c r="CP67" s="69">
        <v>1</v>
      </c>
      <c r="CQ67" s="64">
        <v>0</v>
      </c>
      <c r="CR67" s="64"/>
      <c r="CS67" s="64"/>
      <c r="CT67" s="64"/>
      <c r="CU67" s="79">
        <v>0</v>
      </c>
      <c r="CV67" s="79">
        <v>0</v>
      </c>
      <c r="CW67" s="79">
        <v>0</v>
      </c>
      <c r="CX67" s="197">
        <v>0</v>
      </c>
      <c r="CY67" s="69">
        <v>0</v>
      </c>
      <c r="CZ67" s="69">
        <v>0</v>
      </c>
      <c r="DA67" s="69">
        <v>0</v>
      </c>
      <c r="DB67" s="69">
        <v>0</v>
      </c>
      <c r="DC67" s="69" t="s">
        <v>212</v>
      </c>
      <c r="DD67" s="78">
        <v>5.4</v>
      </c>
      <c r="DE67" s="69">
        <v>1</v>
      </c>
      <c r="DF67" s="64">
        <v>0</v>
      </c>
      <c r="DG67" s="64"/>
      <c r="DH67" s="64"/>
      <c r="DI67" s="64"/>
      <c r="DJ67" s="79">
        <v>0</v>
      </c>
      <c r="DK67" s="79">
        <v>0</v>
      </c>
      <c r="DL67" s="79">
        <v>0</v>
      </c>
      <c r="DM67" s="197">
        <v>0</v>
      </c>
      <c r="DN67" s="69">
        <v>0</v>
      </c>
      <c r="DO67" s="69">
        <v>0</v>
      </c>
      <c r="DP67" s="69">
        <v>0</v>
      </c>
      <c r="DQ67" s="69">
        <v>0</v>
      </c>
      <c r="DR67" s="69" t="s">
        <v>212</v>
      </c>
      <c r="DS67" s="78">
        <v>6.7</v>
      </c>
      <c r="DT67" s="69">
        <v>1</v>
      </c>
      <c r="DU67" s="64">
        <v>0</v>
      </c>
      <c r="DV67" s="64"/>
      <c r="DW67" s="64"/>
      <c r="DX67" s="64"/>
      <c r="DY67" s="79">
        <v>0</v>
      </c>
      <c r="DZ67" s="79">
        <v>0</v>
      </c>
      <c r="EA67" s="79">
        <v>0</v>
      </c>
      <c r="EB67" s="197">
        <v>0</v>
      </c>
      <c r="EC67" s="69">
        <v>0</v>
      </c>
      <c r="ED67" s="69">
        <v>0</v>
      </c>
      <c r="EE67" s="69">
        <v>0</v>
      </c>
      <c r="EF67" s="69">
        <v>0</v>
      </c>
      <c r="EG67" s="69" t="s">
        <v>212</v>
      </c>
      <c r="EH67" s="79">
        <v>6.7</v>
      </c>
      <c r="EI67" s="69">
        <v>1</v>
      </c>
      <c r="EJ67" s="64">
        <v>0</v>
      </c>
      <c r="EK67" s="64"/>
      <c r="EL67" s="64"/>
      <c r="EM67" s="64"/>
      <c r="EN67" s="79">
        <v>0</v>
      </c>
      <c r="EO67" s="79">
        <v>0</v>
      </c>
      <c r="EP67" s="79">
        <v>0</v>
      </c>
      <c r="EQ67" s="69">
        <v>0</v>
      </c>
      <c r="ER67" s="69">
        <v>0</v>
      </c>
      <c r="ES67" s="69">
        <v>0</v>
      </c>
      <c r="ET67" s="69">
        <v>0</v>
      </c>
      <c r="EU67" s="69">
        <v>0</v>
      </c>
      <c r="EV67" s="69" t="s">
        <v>212</v>
      </c>
      <c r="EW67" s="69" t="s">
        <v>212</v>
      </c>
      <c r="EX67" s="69"/>
      <c r="EY67" s="69">
        <v>49187</v>
      </c>
      <c r="EZ67" s="69">
        <v>46799</v>
      </c>
      <c r="FA67" s="69">
        <v>47781</v>
      </c>
      <c r="FB67" s="78">
        <v>2.09833543451782</v>
      </c>
      <c r="FC67" s="69">
        <v>1</v>
      </c>
      <c r="FD67" s="64">
        <v>1</v>
      </c>
      <c r="FE67" s="64"/>
      <c r="FF67" s="64"/>
      <c r="FG67" s="64"/>
      <c r="FH67" s="79">
        <v>0</v>
      </c>
      <c r="FI67" s="79">
        <v>0</v>
      </c>
      <c r="FJ67" s="79">
        <v>0</v>
      </c>
      <c r="FK67" s="197">
        <v>0</v>
      </c>
      <c r="FL67" s="69">
        <v>0</v>
      </c>
      <c r="FM67" s="69">
        <v>0</v>
      </c>
      <c r="FN67" s="69">
        <v>0</v>
      </c>
      <c r="FO67" s="69">
        <v>0</v>
      </c>
      <c r="FP67" s="57" t="s">
        <v>212</v>
      </c>
      <c r="FQ67" s="57" t="s">
        <v>212</v>
      </c>
      <c r="FR67" s="214" t="s">
        <v>212</v>
      </c>
    </row>
    <row r="68" ht="14.1" customHeight="1" spans="1:174">
      <c r="A68" s="68" t="s">
        <v>341</v>
      </c>
      <c r="B68" s="68" t="s">
        <v>256</v>
      </c>
      <c r="C68" s="69">
        <v>8385.3403301</v>
      </c>
      <c r="D68" s="69">
        <v>5489.0127945</v>
      </c>
      <c r="E68" s="69">
        <v>2761.4475044</v>
      </c>
      <c r="F68" s="69">
        <v>134.8800312</v>
      </c>
      <c r="G68" s="69">
        <v>6697.320291</v>
      </c>
      <c r="H68" s="69">
        <v>4620.271825</v>
      </c>
      <c r="I68" s="69">
        <v>1992.6219804</v>
      </c>
      <c r="J68" s="69">
        <v>84.4264856</v>
      </c>
      <c r="K68" s="69">
        <v>5048.9857702</v>
      </c>
      <c r="L68" s="69">
        <v>2762.184791</v>
      </c>
      <c r="M68" s="69">
        <v>2140.853596</v>
      </c>
      <c r="N68" s="69">
        <v>145.9473832</v>
      </c>
      <c r="O68" s="69">
        <v>8385.3403301</v>
      </c>
      <c r="P68" s="69">
        <v>6697.320291</v>
      </c>
      <c r="Q68" s="69">
        <v>5048.9857702</v>
      </c>
      <c r="R68" s="78">
        <v>-24.6118514447497</v>
      </c>
      <c r="S68" s="79">
        <v>11.5321039929651</v>
      </c>
      <c r="T68" s="79" t="s">
        <v>212</v>
      </c>
      <c r="U68" s="69">
        <v>1</v>
      </c>
      <c r="V68" s="69">
        <v>1</v>
      </c>
      <c r="W68" s="64"/>
      <c r="X68" s="64"/>
      <c r="Y68" s="64"/>
      <c r="Z68" s="79">
        <v>0</v>
      </c>
      <c r="AA68" s="79">
        <v>0</v>
      </c>
      <c r="AB68" s="79">
        <v>0</v>
      </c>
      <c r="AC68" s="197">
        <v>0</v>
      </c>
      <c r="AD68" s="69">
        <v>0</v>
      </c>
      <c r="AE68" s="69">
        <v>0</v>
      </c>
      <c r="AF68" s="69">
        <v>0</v>
      </c>
      <c r="AG68" s="79">
        <v>3.3</v>
      </c>
      <c r="AH68" s="69">
        <v>1</v>
      </c>
      <c r="AI68" s="64">
        <v>1</v>
      </c>
      <c r="AJ68" s="64"/>
      <c r="AK68" s="64"/>
      <c r="AL68" s="64"/>
      <c r="AM68" s="79">
        <v>0</v>
      </c>
      <c r="AN68" s="79">
        <v>0</v>
      </c>
      <c r="AO68" s="79">
        <v>0</v>
      </c>
      <c r="AP68" s="197">
        <v>0</v>
      </c>
      <c r="AQ68" s="69">
        <v>0</v>
      </c>
      <c r="AR68" s="69">
        <v>0</v>
      </c>
      <c r="AS68" s="69">
        <v>0</v>
      </c>
      <c r="AT68" s="69">
        <v>0</v>
      </c>
      <c r="AU68" s="69" t="s">
        <v>212</v>
      </c>
      <c r="AV68" s="79">
        <v>2.6</v>
      </c>
      <c r="AW68" s="69">
        <v>1</v>
      </c>
      <c r="AX68" s="64">
        <v>1</v>
      </c>
      <c r="AY68" s="64"/>
      <c r="AZ68" s="64"/>
      <c r="BA68" s="64"/>
      <c r="BB68" s="79">
        <v>0</v>
      </c>
      <c r="BC68" s="79">
        <v>0</v>
      </c>
      <c r="BD68" s="79">
        <v>0</v>
      </c>
      <c r="BE68" s="197">
        <v>0</v>
      </c>
      <c r="BF68" s="69">
        <v>0</v>
      </c>
      <c r="BG68" s="69">
        <v>0</v>
      </c>
      <c r="BH68" s="69">
        <v>0</v>
      </c>
      <c r="BI68" s="69">
        <v>0</v>
      </c>
      <c r="BJ68" s="69" t="s">
        <v>212</v>
      </c>
      <c r="BK68" s="79">
        <v>1.7</v>
      </c>
      <c r="BL68" s="69">
        <v>1</v>
      </c>
      <c r="BM68" s="64">
        <v>1</v>
      </c>
      <c r="BN68" s="64"/>
      <c r="BO68" s="64"/>
      <c r="BP68" s="64"/>
      <c r="BQ68" s="79">
        <v>0</v>
      </c>
      <c r="BR68" s="79">
        <v>0</v>
      </c>
      <c r="BS68" s="79">
        <v>0</v>
      </c>
      <c r="BT68" s="197">
        <v>0</v>
      </c>
      <c r="BU68" s="69">
        <v>0</v>
      </c>
      <c r="BV68" s="69">
        <v>0</v>
      </c>
      <c r="BW68" s="69">
        <v>0</v>
      </c>
      <c r="BX68" s="69">
        <v>0</v>
      </c>
      <c r="BY68" s="69" t="s">
        <v>212</v>
      </c>
      <c r="BZ68" s="79">
        <v>0.4</v>
      </c>
      <c r="CA68" s="69">
        <v>1</v>
      </c>
      <c r="CB68" s="64">
        <v>1</v>
      </c>
      <c r="CC68" s="64"/>
      <c r="CD68" s="64"/>
      <c r="CE68" s="64"/>
      <c r="CF68" s="79">
        <v>0</v>
      </c>
      <c r="CG68" s="79">
        <v>0</v>
      </c>
      <c r="CH68" s="79">
        <v>0</v>
      </c>
      <c r="CI68" s="197">
        <v>0</v>
      </c>
      <c r="CJ68" s="69">
        <v>0</v>
      </c>
      <c r="CK68" s="69">
        <v>0</v>
      </c>
      <c r="CL68" s="69">
        <v>0</v>
      </c>
      <c r="CM68" s="69">
        <v>0</v>
      </c>
      <c r="CN68" s="69" t="s">
        <v>212</v>
      </c>
      <c r="CO68" s="79">
        <v>-1.2</v>
      </c>
      <c r="CP68" s="69">
        <v>1</v>
      </c>
      <c r="CQ68" s="64">
        <v>1</v>
      </c>
      <c r="CR68" s="64"/>
      <c r="CS68" s="64"/>
      <c r="CT68" s="64"/>
      <c r="CU68" s="79">
        <v>0</v>
      </c>
      <c r="CV68" s="79">
        <v>0</v>
      </c>
      <c r="CW68" s="79">
        <v>0</v>
      </c>
      <c r="CX68" s="197">
        <v>0</v>
      </c>
      <c r="CY68" s="69">
        <v>0</v>
      </c>
      <c r="CZ68" s="69">
        <v>0</v>
      </c>
      <c r="DA68" s="69">
        <v>0</v>
      </c>
      <c r="DB68" s="69">
        <v>0</v>
      </c>
      <c r="DC68" s="69" t="s">
        <v>212</v>
      </c>
      <c r="DD68" s="78">
        <v>-3.4</v>
      </c>
      <c r="DE68" s="69">
        <v>1</v>
      </c>
      <c r="DF68" s="64">
        <v>1</v>
      </c>
      <c r="DG68" s="64"/>
      <c r="DH68" s="64"/>
      <c r="DI68" s="64"/>
      <c r="DJ68" s="79">
        <v>0</v>
      </c>
      <c r="DK68" s="79">
        <v>0</v>
      </c>
      <c r="DL68" s="79">
        <v>0</v>
      </c>
      <c r="DM68" s="197">
        <v>0</v>
      </c>
      <c r="DN68" s="69">
        <v>0</v>
      </c>
      <c r="DO68" s="69">
        <v>0</v>
      </c>
      <c r="DP68" s="69">
        <v>0</v>
      </c>
      <c r="DQ68" s="69">
        <v>0</v>
      </c>
      <c r="DR68" s="69" t="s">
        <v>212</v>
      </c>
      <c r="DS68" s="78">
        <v>-6.9</v>
      </c>
      <c r="DT68" s="69">
        <v>1</v>
      </c>
      <c r="DU68" s="64">
        <v>1</v>
      </c>
      <c r="DV68" s="64"/>
      <c r="DW68" s="64"/>
      <c r="DX68" s="64"/>
      <c r="DY68" s="79">
        <v>0</v>
      </c>
      <c r="DZ68" s="79">
        <v>0</v>
      </c>
      <c r="EA68" s="79">
        <v>0</v>
      </c>
      <c r="EB68" s="197">
        <v>0</v>
      </c>
      <c r="EC68" s="69">
        <v>0</v>
      </c>
      <c r="ED68" s="69">
        <v>0</v>
      </c>
      <c r="EE68" s="69">
        <v>0</v>
      </c>
      <c r="EF68" s="69">
        <v>0</v>
      </c>
      <c r="EG68" s="69" t="s">
        <v>212</v>
      </c>
      <c r="EH68" s="79">
        <v>-6.9</v>
      </c>
      <c r="EI68" s="69">
        <v>1</v>
      </c>
      <c r="EJ68" s="64">
        <v>1</v>
      </c>
      <c r="EK68" s="64"/>
      <c r="EL68" s="64"/>
      <c r="EM68" s="64"/>
      <c r="EN68" s="79">
        <v>0</v>
      </c>
      <c r="EO68" s="79">
        <v>0</v>
      </c>
      <c r="EP68" s="79">
        <v>0</v>
      </c>
      <c r="EQ68" s="69">
        <v>0</v>
      </c>
      <c r="ER68" s="69">
        <v>0</v>
      </c>
      <c r="ES68" s="69">
        <v>0</v>
      </c>
      <c r="ET68" s="69">
        <v>0</v>
      </c>
      <c r="EU68" s="69">
        <v>0</v>
      </c>
      <c r="EV68" s="69" t="s">
        <v>212</v>
      </c>
      <c r="EW68" s="69" t="s">
        <v>212</v>
      </c>
      <c r="EX68" s="69"/>
      <c r="EY68" s="69">
        <v>43278</v>
      </c>
      <c r="EZ68" s="69">
        <v>41917</v>
      </c>
      <c r="FA68" s="69">
        <v>43782</v>
      </c>
      <c r="FB68" s="78">
        <v>4.44926879309111</v>
      </c>
      <c r="FC68" s="69">
        <v>1</v>
      </c>
      <c r="FD68" s="64">
        <v>0</v>
      </c>
      <c r="FE68" s="64"/>
      <c r="FF68" s="64"/>
      <c r="FG68" s="64"/>
      <c r="FH68" s="79">
        <v>0</v>
      </c>
      <c r="FI68" s="79">
        <v>0</v>
      </c>
      <c r="FJ68" s="79">
        <v>0</v>
      </c>
      <c r="FK68" s="197">
        <v>0</v>
      </c>
      <c r="FL68" s="69">
        <v>0</v>
      </c>
      <c r="FM68" s="69">
        <v>0</v>
      </c>
      <c r="FN68" s="69">
        <v>0</v>
      </c>
      <c r="FO68" s="69">
        <v>0</v>
      </c>
      <c r="FP68" s="57" t="s">
        <v>212</v>
      </c>
      <c r="FQ68" s="57" t="s">
        <v>212</v>
      </c>
      <c r="FR68" s="214" t="s">
        <v>212</v>
      </c>
    </row>
    <row r="69" ht="14.1" customHeight="1" spans="1:174">
      <c r="A69" s="68" t="s">
        <v>342</v>
      </c>
      <c r="B69" s="68" t="s">
        <v>256</v>
      </c>
      <c r="C69" s="69">
        <v>12104.8307054</v>
      </c>
      <c r="D69" s="69">
        <v>11375.445537</v>
      </c>
      <c r="E69" s="69">
        <v>534.2435428</v>
      </c>
      <c r="F69" s="69">
        <v>195.1416256</v>
      </c>
      <c r="G69" s="69">
        <v>13165.2782602</v>
      </c>
      <c r="H69" s="69">
        <v>12034.208011</v>
      </c>
      <c r="I69" s="69">
        <v>939.6987036</v>
      </c>
      <c r="J69" s="69">
        <v>191.3715456</v>
      </c>
      <c r="K69" s="69">
        <v>16156.753899</v>
      </c>
      <c r="L69" s="69">
        <v>14085.743159</v>
      </c>
      <c r="M69" s="69">
        <v>1783.115178</v>
      </c>
      <c r="N69" s="69">
        <v>287.895562</v>
      </c>
      <c r="O69" s="69">
        <v>12104.8307054</v>
      </c>
      <c r="P69" s="69">
        <v>13165.2782602</v>
      </c>
      <c r="Q69" s="69">
        <v>16156.753899</v>
      </c>
      <c r="R69" s="78">
        <v>22.7224641946501</v>
      </c>
      <c r="S69" s="79">
        <v>19.0101822555595</v>
      </c>
      <c r="T69" s="79" t="s">
        <v>212</v>
      </c>
      <c r="U69" s="69">
        <v>1</v>
      </c>
      <c r="V69" s="69">
        <v>0</v>
      </c>
      <c r="W69" s="64"/>
      <c r="X69" s="64"/>
      <c r="Y69" s="64"/>
      <c r="Z69" s="79">
        <v>0</v>
      </c>
      <c r="AA69" s="79">
        <v>0</v>
      </c>
      <c r="AB69" s="79">
        <v>0</v>
      </c>
      <c r="AC69" s="197">
        <v>0</v>
      </c>
      <c r="AD69" s="69">
        <v>0</v>
      </c>
      <c r="AE69" s="69">
        <v>0</v>
      </c>
      <c r="AF69" s="69">
        <v>0</v>
      </c>
      <c r="AG69" s="79">
        <v>15.4</v>
      </c>
      <c r="AH69" s="69">
        <v>1</v>
      </c>
      <c r="AI69" s="64">
        <v>0</v>
      </c>
      <c r="AJ69" s="64"/>
      <c r="AK69" s="64"/>
      <c r="AL69" s="64"/>
      <c r="AM69" s="79">
        <v>0</v>
      </c>
      <c r="AN69" s="79">
        <v>0</v>
      </c>
      <c r="AO69" s="79">
        <v>0</v>
      </c>
      <c r="AP69" s="197">
        <v>0</v>
      </c>
      <c r="AQ69" s="69">
        <v>0</v>
      </c>
      <c r="AR69" s="69">
        <v>0</v>
      </c>
      <c r="AS69" s="69">
        <v>0</v>
      </c>
      <c r="AT69" s="69">
        <v>0</v>
      </c>
      <c r="AU69" s="69" t="s">
        <v>212</v>
      </c>
      <c r="AV69" s="79">
        <v>15.6</v>
      </c>
      <c r="AW69" s="69">
        <v>1</v>
      </c>
      <c r="AX69" s="64">
        <v>0</v>
      </c>
      <c r="AY69" s="64"/>
      <c r="AZ69" s="64"/>
      <c r="BA69" s="64"/>
      <c r="BB69" s="79">
        <v>0</v>
      </c>
      <c r="BC69" s="79">
        <v>0</v>
      </c>
      <c r="BD69" s="79">
        <v>0</v>
      </c>
      <c r="BE69" s="197">
        <v>0</v>
      </c>
      <c r="BF69" s="69">
        <v>0</v>
      </c>
      <c r="BG69" s="69">
        <v>0</v>
      </c>
      <c r="BH69" s="69">
        <v>0</v>
      </c>
      <c r="BI69" s="69">
        <v>0</v>
      </c>
      <c r="BJ69" s="69" t="s">
        <v>212</v>
      </c>
      <c r="BK69" s="79">
        <v>15.9</v>
      </c>
      <c r="BL69" s="69">
        <v>1</v>
      </c>
      <c r="BM69" s="64">
        <v>0</v>
      </c>
      <c r="BN69" s="64"/>
      <c r="BO69" s="64"/>
      <c r="BP69" s="64"/>
      <c r="BQ69" s="79">
        <v>0</v>
      </c>
      <c r="BR69" s="79">
        <v>0</v>
      </c>
      <c r="BS69" s="79">
        <v>0</v>
      </c>
      <c r="BT69" s="197">
        <v>0</v>
      </c>
      <c r="BU69" s="69">
        <v>0</v>
      </c>
      <c r="BV69" s="69">
        <v>0</v>
      </c>
      <c r="BW69" s="69">
        <v>0</v>
      </c>
      <c r="BX69" s="69">
        <v>0</v>
      </c>
      <c r="BY69" s="69" t="s">
        <v>212</v>
      </c>
      <c r="BZ69" s="79">
        <v>16.2</v>
      </c>
      <c r="CA69" s="69">
        <v>1</v>
      </c>
      <c r="CB69" s="64">
        <v>0</v>
      </c>
      <c r="CC69" s="64"/>
      <c r="CD69" s="64"/>
      <c r="CE69" s="64"/>
      <c r="CF69" s="79">
        <v>0</v>
      </c>
      <c r="CG69" s="79">
        <v>0</v>
      </c>
      <c r="CH69" s="79">
        <v>0</v>
      </c>
      <c r="CI69" s="197">
        <v>0</v>
      </c>
      <c r="CJ69" s="69">
        <v>0</v>
      </c>
      <c r="CK69" s="69">
        <v>0</v>
      </c>
      <c r="CL69" s="69">
        <v>0</v>
      </c>
      <c r="CM69" s="69">
        <v>0</v>
      </c>
      <c r="CN69" s="69" t="s">
        <v>212</v>
      </c>
      <c r="CO69" s="79">
        <v>16.7</v>
      </c>
      <c r="CP69" s="69">
        <v>1</v>
      </c>
      <c r="CQ69" s="64">
        <v>0</v>
      </c>
      <c r="CR69" s="64"/>
      <c r="CS69" s="64"/>
      <c r="CT69" s="64"/>
      <c r="CU69" s="79">
        <v>0</v>
      </c>
      <c r="CV69" s="79">
        <v>0</v>
      </c>
      <c r="CW69" s="79">
        <v>0</v>
      </c>
      <c r="CX69" s="197">
        <v>0</v>
      </c>
      <c r="CY69" s="69">
        <v>0</v>
      </c>
      <c r="CZ69" s="69">
        <v>0</v>
      </c>
      <c r="DA69" s="69">
        <v>0</v>
      </c>
      <c r="DB69" s="69">
        <v>0</v>
      </c>
      <c r="DC69" s="69" t="s">
        <v>212</v>
      </c>
      <c r="DD69" s="78">
        <v>17.3</v>
      </c>
      <c r="DE69" s="69">
        <v>1</v>
      </c>
      <c r="DF69" s="64">
        <v>0</v>
      </c>
      <c r="DG69" s="64"/>
      <c r="DH69" s="64"/>
      <c r="DI69" s="64"/>
      <c r="DJ69" s="79">
        <v>0</v>
      </c>
      <c r="DK69" s="79">
        <v>0</v>
      </c>
      <c r="DL69" s="79">
        <v>0</v>
      </c>
      <c r="DM69" s="197">
        <v>0</v>
      </c>
      <c r="DN69" s="69">
        <v>0</v>
      </c>
      <c r="DO69" s="69">
        <v>0</v>
      </c>
      <c r="DP69" s="69">
        <v>0</v>
      </c>
      <c r="DQ69" s="69">
        <v>0</v>
      </c>
      <c r="DR69" s="69" t="s">
        <v>212</v>
      </c>
      <c r="DS69" s="78">
        <v>18.3</v>
      </c>
      <c r="DT69" s="69">
        <v>1</v>
      </c>
      <c r="DU69" s="64">
        <v>0</v>
      </c>
      <c r="DV69" s="64"/>
      <c r="DW69" s="64"/>
      <c r="DX69" s="64"/>
      <c r="DY69" s="79">
        <v>0</v>
      </c>
      <c r="DZ69" s="79">
        <v>0</v>
      </c>
      <c r="EA69" s="79">
        <v>0</v>
      </c>
      <c r="EB69" s="197">
        <v>0</v>
      </c>
      <c r="EC69" s="69">
        <v>0</v>
      </c>
      <c r="ED69" s="69">
        <v>0</v>
      </c>
      <c r="EE69" s="69">
        <v>0</v>
      </c>
      <c r="EF69" s="69">
        <v>0</v>
      </c>
      <c r="EG69" s="69" t="s">
        <v>212</v>
      </c>
      <c r="EH69" s="79">
        <v>18.3</v>
      </c>
      <c r="EI69" s="69">
        <v>1</v>
      </c>
      <c r="EJ69" s="64">
        <v>0</v>
      </c>
      <c r="EK69" s="64"/>
      <c r="EL69" s="64"/>
      <c r="EM69" s="64"/>
      <c r="EN69" s="79">
        <v>0</v>
      </c>
      <c r="EO69" s="79">
        <v>0</v>
      </c>
      <c r="EP69" s="79">
        <v>0</v>
      </c>
      <c r="EQ69" s="69">
        <v>0</v>
      </c>
      <c r="ER69" s="69">
        <v>0</v>
      </c>
      <c r="ES69" s="69">
        <v>0</v>
      </c>
      <c r="ET69" s="69">
        <v>0</v>
      </c>
      <c r="EU69" s="69">
        <v>0</v>
      </c>
      <c r="EV69" s="69" t="s">
        <v>212</v>
      </c>
      <c r="EW69" s="69" t="s">
        <v>212</v>
      </c>
      <c r="EX69" s="69"/>
      <c r="EY69" s="69">
        <v>71653</v>
      </c>
      <c r="EZ69" s="69">
        <v>73860</v>
      </c>
      <c r="FA69" s="69">
        <v>84990</v>
      </c>
      <c r="FB69" s="78">
        <v>15.0690495532088</v>
      </c>
      <c r="FC69" s="69">
        <v>0</v>
      </c>
      <c r="FD69" s="64">
        <v>0</v>
      </c>
      <c r="FE69" s="64"/>
      <c r="FF69" s="64"/>
      <c r="FG69" s="64"/>
      <c r="FH69" s="79">
        <v>0.862872128770391</v>
      </c>
      <c r="FI69" s="79">
        <v>0</v>
      </c>
      <c r="FJ69" s="79">
        <v>0</v>
      </c>
      <c r="FK69" s="197">
        <v>25.4926941723924</v>
      </c>
      <c r="FL69" s="69">
        <v>25.4926941723924</v>
      </c>
      <c r="FM69" s="69">
        <v>0</v>
      </c>
      <c r="FN69" s="69">
        <v>0</v>
      </c>
      <c r="FO69" s="69">
        <v>25.4926941723924</v>
      </c>
      <c r="FP69" s="57" t="s">
        <v>212</v>
      </c>
      <c r="FQ69" s="57" t="s">
        <v>212</v>
      </c>
      <c r="FR69" s="214" t="s">
        <v>212</v>
      </c>
    </row>
    <row r="70" ht="14.1" customHeight="1" spans="1:174">
      <c r="A70" s="68" t="s">
        <v>343</v>
      </c>
      <c r="B70" s="68" t="s">
        <v>263</v>
      </c>
      <c r="C70" s="69">
        <v>27274.0246821</v>
      </c>
      <c r="D70" s="69">
        <v>19259.4736105</v>
      </c>
      <c r="E70" s="69">
        <v>7854.7445128</v>
      </c>
      <c r="F70" s="69">
        <v>159.8065588</v>
      </c>
      <c r="G70" s="69">
        <v>31138.6864894</v>
      </c>
      <c r="H70" s="69">
        <v>21804.694723</v>
      </c>
      <c r="I70" s="69">
        <v>8828.516414</v>
      </c>
      <c r="J70" s="69">
        <v>505.4753524</v>
      </c>
      <c r="K70" s="69">
        <v>58214.1168029</v>
      </c>
      <c r="L70" s="69">
        <v>37293.3739525</v>
      </c>
      <c r="M70" s="69">
        <v>20695.5090224</v>
      </c>
      <c r="N70" s="69">
        <v>225.233828</v>
      </c>
      <c r="O70" s="69">
        <v>27274.0246821</v>
      </c>
      <c r="P70" s="69">
        <v>31138.6864894</v>
      </c>
      <c r="Q70" s="69">
        <v>58214.1168029</v>
      </c>
      <c r="R70" s="78">
        <v>86.9510996320182</v>
      </c>
      <c r="S70" s="79">
        <v>46.0005190025365</v>
      </c>
      <c r="T70" s="79" t="s">
        <v>212</v>
      </c>
      <c r="U70" s="69">
        <v>0</v>
      </c>
      <c r="V70" s="69">
        <v>0</v>
      </c>
      <c r="W70" s="64"/>
      <c r="X70" s="64"/>
      <c r="Y70" s="64"/>
      <c r="Z70" s="79">
        <v>5</v>
      </c>
      <c r="AA70" s="79">
        <v>15</v>
      </c>
      <c r="AB70" s="79">
        <v>29.4323443307186</v>
      </c>
      <c r="AC70" s="197">
        <v>1259.01009414571</v>
      </c>
      <c r="AD70" s="69">
        <v>62.2773729788</v>
      </c>
      <c r="AE70" s="69">
        <v>280.2481784046</v>
      </c>
      <c r="AF70" s="69">
        <v>916.484542762315</v>
      </c>
      <c r="AG70" s="79">
        <v>49</v>
      </c>
      <c r="AH70" s="69">
        <v>0</v>
      </c>
      <c r="AI70" s="64">
        <v>0</v>
      </c>
      <c r="AJ70" s="64"/>
      <c r="AK70" s="64"/>
      <c r="AL70" s="64"/>
      <c r="AM70" s="79">
        <v>5</v>
      </c>
      <c r="AN70" s="79">
        <v>15</v>
      </c>
      <c r="AO70" s="79">
        <v>13.2</v>
      </c>
      <c r="AP70" s="197">
        <v>753.55621304348</v>
      </c>
      <c r="AQ70" s="69">
        <v>62.2773729788</v>
      </c>
      <c r="AR70" s="69">
        <v>280.2481784046</v>
      </c>
      <c r="AS70" s="69">
        <v>411.03066166008</v>
      </c>
      <c r="AT70" s="69">
        <v>-505.453881102235</v>
      </c>
      <c r="AU70" s="69" t="s">
        <v>212</v>
      </c>
      <c r="AV70" s="79">
        <v>51.1</v>
      </c>
      <c r="AW70" s="69">
        <v>0</v>
      </c>
      <c r="AX70" s="64">
        <v>0</v>
      </c>
      <c r="AY70" s="64"/>
      <c r="AZ70" s="64"/>
      <c r="BA70" s="64"/>
      <c r="BB70" s="79">
        <v>5</v>
      </c>
      <c r="BC70" s="79">
        <v>15</v>
      </c>
      <c r="BD70" s="79">
        <v>14.3</v>
      </c>
      <c r="BE70" s="197">
        <v>787.80876818182</v>
      </c>
      <c r="BF70" s="69">
        <v>62.2773729788</v>
      </c>
      <c r="BG70" s="69">
        <v>280.2481784046</v>
      </c>
      <c r="BH70" s="69">
        <v>445.28321679842</v>
      </c>
      <c r="BI70" s="69">
        <v>-471.201325963895</v>
      </c>
      <c r="BJ70" s="69" t="s">
        <v>212</v>
      </c>
      <c r="BK70" s="79">
        <v>53.6</v>
      </c>
      <c r="BL70" s="69">
        <v>0</v>
      </c>
      <c r="BM70" s="64">
        <v>0</v>
      </c>
      <c r="BN70" s="64"/>
      <c r="BO70" s="64"/>
      <c r="BP70" s="64"/>
      <c r="BQ70" s="79">
        <v>5</v>
      </c>
      <c r="BR70" s="79">
        <v>15</v>
      </c>
      <c r="BS70" s="79">
        <v>15.5</v>
      </c>
      <c r="BT70" s="197">
        <v>825.1751919691</v>
      </c>
      <c r="BU70" s="69">
        <v>62.2773729788</v>
      </c>
      <c r="BV70" s="69">
        <v>280.2481784046</v>
      </c>
      <c r="BW70" s="69">
        <v>482.6496405857</v>
      </c>
      <c r="BX70" s="69">
        <v>-433.834902176615</v>
      </c>
      <c r="BY70" s="69" t="s">
        <v>212</v>
      </c>
      <c r="BZ70" s="79">
        <v>56.5</v>
      </c>
      <c r="CA70" s="69">
        <v>0</v>
      </c>
      <c r="CB70" s="64">
        <v>0</v>
      </c>
      <c r="CC70" s="64"/>
      <c r="CD70" s="64"/>
      <c r="CE70" s="64"/>
      <c r="CF70" s="79">
        <v>5</v>
      </c>
      <c r="CG70" s="79">
        <v>15</v>
      </c>
      <c r="CH70" s="79">
        <v>16.9</v>
      </c>
      <c r="CI70" s="197">
        <v>868.76935305426</v>
      </c>
      <c r="CJ70" s="69">
        <v>62.2773729788</v>
      </c>
      <c r="CK70" s="69">
        <v>280.2481784046</v>
      </c>
      <c r="CL70" s="69">
        <v>526.24380167086</v>
      </c>
      <c r="CM70" s="69">
        <v>-390.240741091455</v>
      </c>
      <c r="CN70" s="69" t="s">
        <v>212</v>
      </c>
      <c r="CO70" s="79">
        <v>60</v>
      </c>
      <c r="CP70" s="69">
        <v>0</v>
      </c>
      <c r="CQ70" s="64">
        <v>0</v>
      </c>
      <c r="CR70" s="64"/>
      <c r="CS70" s="64"/>
      <c r="CT70" s="64"/>
      <c r="CU70" s="79">
        <v>5</v>
      </c>
      <c r="CV70" s="79">
        <v>15</v>
      </c>
      <c r="CW70" s="79">
        <v>18.6</v>
      </c>
      <c r="CX70" s="197">
        <v>921.70512008624</v>
      </c>
      <c r="CY70" s="69">
        <v>62.2773729788</v>
      </c>
      <c r="CZ70" s="69">
        <v>280.2481784046</v>
      </c>
      <c r="DA70" s="69">
        <v>579.17956870284</v>
      </c>
      <c r="DB70" s="69">
        <v>-337.304974059475</v>
      </c>
      <c r="DC70" s="69" t="s">
        <v>212</v>
      </c>
      <c r="DD70" s="78">
        <v>64.4</v>
      </c>
      <c r="DE70" s="69">
        <v>0</v>
      </c>
      <c r="DF70" s="64">
        <v>0</v>
      </c>
      <c r="DG70" s="64"/>
      <c r="DH70" s="64"/>
      <c r="DI70" s="64"/>
      <c r="DJ70" s="79">
        <v>5</v>
      </c>
      <c r="DK70" s="79">
        <v>15</v>
      </c>
      <c r="DL70" s="79">
        <v>20.6</v>
      </c>
      <c r="DM70" s="197">
        <v>983.98249306504</v>
      </c>
      <c r="DN70" s="69">
        <v>62.2773729788</v>
      </c>
      <c r="DO70" s="69">
        <v>280.2481784046</v>
      </c>
      <c r="DP70" s="69">
        <v>641.45694168164</v>
      </c>
      <c r="DQ70" s="69">
        <v>-275.027601080675</v>
      </c>
      <c r="DR70" s="69" t="s">
        <v>212</v>
      </c>
      <c r="DS70" s="78">
        <v>69.9</v>
      </c>
      <c r="DT70" s="69">
        <v>0</v>
      </c>
      <c r="DU70" s="64">
        <v>0</v>
      </c>
      <c r="DV70" s="64"/>
      <c r="DW70" s="64"/>
      <c r="DX70" s="64"/>
      <c r="DY70" s="79">
        <v>5</v>
      </c>
      <c r="DZ70" s="79">
        <v>15</v>
      </c>
      <c r="EA70" s="79">
        <v>23</v>
      </c>
      <c r="EB70" s="197">
        <v>1058.7153406396</v>
      </c>
      <c r="EC70" s="69">
        <v>62.2773729788</v>
      </c>
      <c r="ED70" s="69">
        <v>280.2481784046</v>
      </c>
      <c r="EE70" s="69">
        <v>716.1897892562</v>
      </c>
      <c r="EF70" s="69">
        <v>-200.294753506115</v>
      </c>
      <c r="EG70" s="69" t="s">
        <v>212</v>
      </c>
      <c r="EH70" s="79">
        <v>69.9</v>
      </c>
      <c r="EI70" s="69">
        <v>0</v>
      </c>
      <c r="EJ70" s="64">
        <v>0</v>
      </c>
      <c r="EK70" s="64"/>
      <c r="EL70" s="64"/>
      <c r="EM70" s="64"/>
      <c r="EN70" s="79">
        <v>5</v>
      </c>
      <c r="EO70" s="79">
        <v>15</v>
      </c>
      <c r="EP70" s="79">
        <v>23</v>
      </c>
      <c r="EQ70" s="69">
        <v>920.564630659</v>
      </c>
      <c r="ER70" s="69">
        <v>54.150860627</v>
      </c>
      <c r="ES70" s="69">
        <v>243.6788728215</v>
      </c>
      <c r="ET70" s="69">
        <v>622.7348972105</v>
      </c>
      <c r="EU70" s="69">
        <v>-338.445463486715</v>
      </c>
      <c r="EV70" s="69">
        <v>920.564630659</v>
      </c>
      <c r="EW70" s="69" t="s">
        <v>212</v>
      </c>
      <c r="EX70" s="69"/>
      <c r="EY70" s="69">
        <v>76631</v>
      </c>
      <c r="EZ70" s="69">
        <v>86932</v>
      </c>
      <c r="FA70" s="69">
        <v>126551</v>
      </c>
      <c r="FB70" s="78">
        <v>45.5747020659826</v>
      </c>
      <c r="FC70" s="69">
        <v>0</v>
      </c>
      <c r="FD70" s="64">
        <v>0</v>
      </c>
      <c r="FE70" s="64"/>
      <c r="FF70" s="64"/>
      <c r="FG70" s="64"/>
      <c r="FH70" s="79">
        <v>5</v>
      </c>
      <c r="FI70" s="79">
        <v>15</v>
      </c>
      <c r="FJ70" s="79">
        <v>11.3685246415442</v>
      </c>
      <c r="FK70" s="197">
        <v>1944.54058413872</v>
      </c>
      <c r="FL70" s="69">
        <v>173.864</v>
      </c>
      <c r="FM70" s="69">
        <v>782.388</v>
      </c>
      <c r="FN70" s="69">
        <v>988.28858413872</v>
      </c>
      <c r="FO70" s="69">
        <v>685.530489993005</v>
      </c>
      <c r="FP70" s="57" t="s">
        <v>242</v>
      </c>
      <c r="FQ70" s="57" t="s">
        <v>242</v>
      </c>
      <c r="FR70" s="214">
        <v>1</v>
      </c>
    </row>
    <row r="71" ht="14.1" customHeight="1" spans="1:174">
      <c r="A71" s="68" t="s">
        <v>344</v>
      </c>
      <c r="B71" s="68" t="s">
        <v>263</v>
      </c>
      <c r="C71" s="69">
        <v>31704.3932068</v>
      </c>
      <c r="D71" s="69">
        <v>20490.893396</v>
      </c>
      <c r="E71" s="69">
        <v>11160.6558912</v>
      </c>
      <c r="F71" s="69">
        <v>52.8439196</v>
      </c>
      <c r="G71" s="69">
        <v>24723.8282521</v>
      </c>
      <c r="H71" s="69">
        <v>18422.8463445</v>
      </c>
      <c r="I71" s="69">
        <v>4664.6018628</v>
      </c>
      <c r="J71" s="69">
        <v>1636.3800448</v>
      </c>
      <c r="K71" s="69">
        <v>43999.3901665</v>
      </c>
      <c r="L71" s="69">
        <v>22577.1282085</v>
      </c>
      <c r="M71" s="69">
        <v>20875.2777432</v>
      </c>
      <c r="N71" s="69">
        <v>546.9842148</v>
      </c>
      <c r="O71" s="69">
        <v>31704.3932068</v>
      </c>
      <c r="P71" s="69">
        <v>24723.8282521</v>
      </c>
      <c r="Q71" s="69">
        <v>43999.3901665</v>
      </c>
      <c r="R71" s="78">
        <v>77.9635003036504</v>
      </c>
      <c r="S71" s="79">
        <v>63.4600487012144</v>
      </c>
      <c r="T71" s="79" t="s">
        <v>212</v>
      </c>
      <c r="U71" s="69">
        <v>0</v>
      </c>
      <c r="V71" s="69">
        <v>0</v>
      </c>
      <c r="W71" s="64"/>
      <c r="X71" s="64"/>
      <c r="Y71" s="64"/>
      <c r="Z71" s="79">
        <v>5</v>
      </c>
      <c r="AA71" s="79">
        <v>15</v>
      </c>
      <c r="AB71" s="79">
        <v>20.4447450023507</v>
      </c>
      <c r="AC71" s="197">
        <v>777.4344748692</v>
      </c>
      <c r="AD71" s="69">
        <v>49.4476565042</v>
      </c>
      <c r="AE71" s="69">
        <v>222.5144542689</v>
      </c>
      <c r="AF71" s="69">
        <v>505.4723640961</v>
      </c>
      <c r="AG71" s="79">
        <v>16.8</v>
      </c>
      <c r="AH71" s="69">
        <v>0</v>
      </c>
      <c r="AI71" s="64">
        <v>0</v>
      </c>
      <c r="AJ71" s="64"/>
      <c r="AK71" s="64"/>
      <c r="AL71" s="64"/>
      <c r="AM71" s="79">
        <v>1</v>
      </c>
      <c r="AN71" s="79">
        <v>0</v>
      </c>
      <c r="AO71" s="79">
        <v>0</v>
      </c>
      <c r="AP71" s="197">
        <v>9.88953130084</v>
      </c>
      <c r="AQ71" s="69">
        <v>9.88953130084</v>
      </c>
      <c r="AR71" s="69">
        <v>0</v>
      </c>
      <c r="AS71" s="69">
        <v>0</v>
      </c>
      <c r="AT71" s="69">
        <v>-767.54494356836</v>
      </c>
      <c r="AU71" s="69" t="s">
        <v>212</v>
      </c>
      <c r="AV71" s="79">
        <v>20.4</v>
      </c>
      <c r="AW71" s="69">
        <v>0</v>
      </c>
      <c r="AX71" s="64">
        <v>0</v>
      </c>
      <c r="AY71" s="64"/>
      <c r="AZ71" s="64"/>
      <c r="BA71" s="64"/>
      <c r="BB71" s="79">
        <v>3.6</v>
      </c>
      <c r="BC71" s="79">
        <v>0</v>
      </c>
      <c r="BD71" s="79">
        <v>0</v>
      </c>
      <c r="BE71" s="197">
        <v>35.602312683024</v>
      </c>
      <c r="BF71" s="69">
        <v>35.602312683024</v>
      </c>
      <c r="BG71" s="69">
        <v>0</v>
      </c>
      <c r="BH71" s="69">
        <v>0</v>
      </c>
      <c r="BI71" s="69">
        <v>-741.832162186176</v>
      </c>
      <c r="BJ71" s="69" t="s">
        <v>212</v>
      </c>
      <c r="BK71" s="79">
        <v>24.7</v>
      </c>
      <c r="BL71" s="69">
        <v>0</v>
      </c>
      <c r="BM71" s="64">
        <v>0</v>
      </c>
      <c r="BN71" s="64"/>
      <c r="BO71" s="64"/>
      <c r="BP71" s="64"/>
      <c r="BQ71" s="79">
        <v>5</v>
      </c>
      <c r="BR71" s="79">
        <v>1.6</v>
      </c>
      <c r="BS71" s="79">
        <v>0</v>
      </c>
      <c r="BT71" s="197">
        <v>73.182531626216</v>
      </c>
      <c r="BU71" s="69">
        <v>49.4476565042</v>
      </c>
      <c r="BV71" s="69">
        <v>23.734875122016</v>
      </c>
      <c r="BW71" s="69">
        <v>0</v>
      </c>
      <c r="BX71" s="69">
        <v>-704.251943242984</v>
      </c>
      <c r="BY71" s="69" t="s">
        <v>212</v>
      </c>
      <c r="BZ71" s="79">
        <v>29.7</v>
      </c>
      <c r="CA71" s="69">
        <v>0</v>
      </c>
      <c r="CB71" s="64">
        <v>0</v>
      </c>
      <c r="CC71" s="64"/>
      <c r="CD71" s="64"/>
      <c r="CE71" s="64"/>
      <c r="CF71" s="79">
        <v>5</v>
      </c>
      <c r="CG71" s="79">
        <v>5.1</v>
      </c>
      <c r="CH71" s="79">
        <v>0</v>
      </c>
      <c r="CI71" s="197">
        <v>125.102570955626</v>
      </c>
      <c r="CJ71" s="69">
        <v>49.4476565042</v>
      </c>
      <c r="CK71" s="69">
        <v>75.654914451426</v>
      </c>
      <c r="CL71" s="69">
        <v>0</v>
      </c>
      <c r="CM71" s="69">
        <v>-652.331903913574</v>
      </c>
      <c r="CN71" s="69" t="s">
        <v>212</v>
      </c>
      <c r="CO71" s="79">
        <v>35.7</v>
      </c>
      <c r="CP71" s="69">
        <v>0</v>
      </c>
      <c r="CQ71" s="64">
        <v>0</v>
      </c>
      <c r="CR71" s="64"/>
      <c r="CS71" s="64"/>
      <c r="CT71" s="64"/>
      <c r="CU71" s="79">
        <v>5</v>
      </c>
      <c r="CV71" s="79">
        <v>9.3</v>
      </c>
      <c r="CW71" s="79">
        <v>0</v>
      </c>
      <c r="CX71" s="197">
        <v>187.406618150918</v>
      </c>
      <c r="CY71" s="69">
        <v>49.4476565042</v>
      </c>
      <c r="CZ71" s="69">
        <v>137.958961646718</v>
      </c>
      <c r="DA71" s="69">
        <v>0</v>
      </c>
      <c r="DB71" s="69">
        <v>-590.027856718282</v>
      </c>
      <c r="DC71" s="69" t="s">
        <v>212</v>
      </c>
      <c r="DD71" s="78">
        <v>43</v>
      </c>
      <c r="DE71" s="69">
        <v>0</v>
      </c>
      <c r="DF71" s="64">
        <v>0</v>
      </c>
      <c r="DG71" s="64"/>
      <c r="DH71" s="64"/>
      <c r="DI71" s="64"/>
      <c r="DJ71" s="79">
        <v>5</v>
      </c>
      <c r="DK71" s="79">
        <v>14.2</v>
      </c>
      <c r="DL71" s="79">
        <v>0</v>
      </c>
      <c r="DM71" s="197">
        <v>260.094673212092</v>
      </c>
      <c r="DN71" s="69">
        <v>49.4476565042</v>
      </c>
      <c r="DO71" s="69">
        <v>210.647016707892</v>
      </c>
      <c r="DP71" s="69">
        <v>0</v>
      </c>
      <c r="DQ71" s="69">
        <v>-517.339801657108</v>
      </c>
      <c r="DR71" s="69" t="s">
        <v>212</v>
      </c>
      <c r="DS71" s="78">
        <v>51.9</v>
      </c>
      <c r="DT71" s="69">
        <v>0</v>
      </c>
      <c r="DU71" s="64">
        <v>0</v>
      </c>
      <c r="DV71" s="64"/>
      <c r="DW71" s="64"/>
      <c r="DX71" s="64"/>
      <c r="DY71" s="79">
        <v>5</v>
      </c>
      <c r="DZ71" s="79">
        <v>15</v>
      </c>
      <c r="EA71" s="79">
        <v>5</v>
      </c>
      <c r="EB71" s="197">
        <v>395.5812520336</v>
      </c>
      <c r="EC71" s="69">
        <v>49.4476565042</v>
      </c>
      <c r="ED71" s="69">
        <v>222.5144542689</v>
      </c>
      <c r="EE71" s="69">
        <v>123.6191412605</v>
      </c>
      <c r="EF71" s="69">
        <v>-381.8532228356</v>
      </c>
      <c r="EG71" s="69" t="s">
        <v>212</v>
      </c>
      <c r="EH71" s="79">
        <v>51.9</v>
      </c>
      <c r="EI71" s="69">
        <v>0</v>
      </c>
      <c r="EJ71" s="64">
        <v>0</v>
      </c>
      <c r="EK71" s="64"/>
      <c r="EL71" s="64"/>
      <c r="EM71" s="64"/>
      <c r="EN71" s="79">
        <v>5</v>
      </c>
      <c r="EO71" s="79">
        <v>15</v>
      </c>
      <c r="EP71" s="79">
        <v>5</v>
      </c>
      <c r="EQ71" s="69">
        <v>308.4089906304</v>
      </c>
      <c r="ER71" s="69">
        <v>38.5511238288</v>
      </c>
      <c r="ES71" s="69">
        <v>173.4800572296</v>
      </c>
      <c r="ET71" s="69">
        <v>96.377809572</v>
      </c>
      <c r="EU71" s="69">
        <v>-469.0254842388</v>
      </c>
      <c r="EV71" s="69">
        <v>308.4089906304</v>
      </c>
      <c r="EW71" s="69" t="s">
        <v>212</v>
      </c>
      <c r="EX71" s="69"/>
      <c r="EY71" s="69">
        <v>76917</v>
      </c>
      <c r="EZ71" s="69">
        <v>62625</v>
      </c>
      <c r="FA71" s="69">
        <v>69334</v>
      </c>
      <c r="FB71" s="78">
        <v>10.7129740518962</v>
      </c>
      <c r="FC71" s="69">
        <v>1</v>
      </c>
      <c r="FD71" s="64">
        <v>1</v>
      </c>
      <c r="FE71" s="64"/>
      <c r="FF71" s="64"/>
      <c r="FG71" s="64"/>
      <c r="FH71" s="79">
        <v>0</v>
      </c>
      <c r="FI71" s="79">
        <v>0</v>
      </c>
      <c r="FJ71" s="79">
        <v>0</v>
      </c>
      <c r="FK71" s="197">
        <v>0</v>
      </c>
      <c r="FL71" s="69">
        <v>0</v>
      </c>
      <c r="FM71" s="69">
        <v>0</v>
      </c>
      <c r="FN71" s="69">
        <v>0</v>
      </c>
      <c r="FO71" s="69">
        <v>-777.4344748692</v>
      </c>
      <c r="FP71" s="57" t="s">
        <v>242</v>
      </c>
      <c r="FQ71" s="57" t="s">
        <v>242</v>
      </c>
      <c r="FR71" s="214">
        <v>1</v>
      </c>
    </row>
    <row r="72" ht="14.1" customHeight="1" spans="1:174">
      <c r="A72" s="68" t="s">
        <v>345</v>
      </c>
      <c r="B72" s="68" t="s">
        <v>263</v>
      </c>
      <c r="C72" s="69">
        <v>28812.0604269</v>
      </c>
      <c r="D72" s="69">
        <v>21487.1573545</v>
      </c>
      <c r="E72" s="69">
        <v>7090.0580176</v>
      </c>
      <c r="F72" s="69">
        <v>234.8450548</v>
      </c>
      <c r="G72" s="69">
        <v>42528.1831289</v>
      </c>
      <c r="H72" s="69">
        <v>32272.4972465</v>
      </c>
      <c r="I72" s="69">
        <v>9720.7318676</v>
      </c>
      <c r="J72" s="69">
        <v>534.9540148</v>
      </c>
      <c r="K72" s="69">
        <v>71397.7324087</v>
      </c>
      <c r="L72" s="69">
        <v>42320.1790295</v>
      </c>
      <c r="M72" s="69">
        <v>28097.1243416</v>
      </c>
      <c r="N72" s="69">
        <v>980.4290376</v>
      </c>
      <c r="O72" s="69">
        <v>28812.0604269</v>
      </c>
      <c r="P72" s="69">
        <v>42528.1831289</v>
      </c>
      <c r="Q72" s="69">
        <v>71397.7324087</v>
      </c>
      <c r="R72" s="78">
        <v>67.8833356042942</v>
      </c>
      <c r="S72" s="79">
        <v>67.3404691428437</v>
      </c>
      <c r="T72" s="79" t="s">
        <v>212</v>
      </c>
      <c r="U72" s="69">
        <v>0</v>
      </c>
      <c r="V72" s="69">
        <v>0</v>
      </c>
      <c r="W72" s="64"/>
      <c r="X72" s="64"/>
      <c r="Y72" s="64"/>
      <c r="Z72" s="79">
        <v>5</v>
      </c>
      <c r="AA72" s="79">
        <v>15</v>
      </c>
      <c r="AB72" s="79">
        <v>10.3645803029945</v>
      </c>
      <c r="AC72" s="197">
        <v>908.596783597839</v>
      </c>
      <c r="AD72" s="69">
        <v>85.0563662578</v>
      </c>
      <c r="AE72" s="69">
        <v>382.7536481601</v>
      </c>
      <c r="AF72" s="69">
        <v>440.786769179939</v>
      </c>
      <c r="AG72" s="79">
        <v>57.8</v>
      </c>
      <c r="AH72" s="69">
        <v>0</v>
      </c>
      <c r="AI72" s="64">
        <v>0</v>
      </c>
      <c r="AJ72" s="64"/>
      <c r="AK72" s="64"/>
      <c r="AL72" s="64"/>
      <c r="AM72" s="79">
        <v>5</v>
      </c>
      <c r="AN72" s="79">
        <v>15</v>
      </c>
      <c r="AO72" s="79">
        <v>22</v>
      </c>
      <c r="AP72" s="197">
        <v>1403.4300432537</v>
      </c>
      <c r="AQ72" s="69">
        <v>85.0563662578</v>
      </c>
      <c r="AR72" s="69">
        <v>382.7536481601</v>
      </c>
      <c r="AS72" s="69">
        <v>935.6200288358</v>
      </c>
      <c r="AT72" s="69">
        <v>494.833259655861</v>
      </c>
      <c r="AU72" s="69" t="s">
        <v>212</v>
      </c>
      <c r="AV72" s="79">
        <v>58.7</v>
      </c>
      <c r="AW72" s="69">
        <v>0</v>
      </c>
      <c r="AX72" s="64">
        <v>0</v>
      </c>
      <c r="AY72" s="64"/>
      <c r="AZ72" s="64"/>
      <c r="BA72" s="64"/>
      <c r="BB72" s="79">
        <v>5</v>
      </c>
      <c r="BC72" s="79">
        <v>15</v>
      </c>
      <c r="BD72" s="79">
        <v>21.9</v>
      </c>
      <c r="BE72" s="197">
        <v>1399.17722494081</v>
      </c>
      <c r="BF72" s="69">
        <v>85.0563662578</v>
      </c>
      <c r="BG72" s="69">
        <v>382.7536481601</v>
      </c>
      <c r="BH72" s="69">
        <v>931.36721052291</v>
      </c>
      <c r="BI72" s="69">
        <v>490.580441342971</v>
      </c>
      <c r="BJ72" s="69" t="s">
        <v>212</v>
      </c>
      <c r="BK72" s="79">
        <v>59.7</v>
      </c>
      <c r="BL72" s="69">
        <v>0</v>
      </c>
      <c r="BM72" s="64">
        <v>0</v>
      </c>
      <c r="BN72" s="64"/>
      <c r="BO72" s="64"/>
      <c r="BP72" s="64"/>
      <c r="BQ72" s="79">
        <v>5</v>
      </c>
      <c r="BR72" s="79">
        <v>15</v>
      </c>
      <c r="BS72" s="79">
        <v>21.6</v>
      </c>
      <c r="BT72" s="197">
        <v>1386.41877000214</v>
      </c>
      <c r="BU72" s="69">
        <v>85.0563662578</v>
      </c>
      <c r="BV72" s="69">
        <v>382.7536481601</v>
      </c>
      <c r="BW72" s="69">
        <v>918.60875558424</v>
      </c>
      <c r="BX72" s="69">
        <v>477.821986404301</v>
      </c>
      <c r="BY72" s="69" t="s">
        <v>212</v>
      </c>
      <c r="BZ72" s="79">
        <v>60.7</v>
      </c>
      <c r="CA72" s="69">
        <v>0</v>
      </c>
      <c r="CB72" s="64">
        <v>0</v>
      </c>
      <c r="CC72" s="64"/>
      <c r="CD72" s="64"/>
      <c r="CE72" s="64"/>
      <c r="CF72" s="79">
        <v>5</v>
      </c>
      <c r="CG72" s="79">
        <v>15</v>
      </c>
      <c r="CH72" s="79">
        <v>21.1</v>
      </c>
      <c r="CI72" s="197">
        <v>1365.15467843769</v>
      </c>
      <c r="CJ72" s="69">
        <v>85.0563662578</v>
      </c>
      <c r="CK72" s="69">
        <v>382.7536481601</v>
      </c>
      <c r="CL72" s="69">
        <v>897.34466401979</v>
      </c>
      <c r="CM72" s="69">
        <v>456.557894839851</v>
      </c>
      <c r="CN72" s="69" t="s">
        <v>212</v>
      </c>
      <c r="CO72" s="79">
        <v>61.9</v>
      </c>
      <c r="CP72" s="69">
        <v>0</v>
      </c>
      <c r="CQ72" s="64">
        <v>0</v>
      </c>
      <c r="CR72" s="64"/>
      <c r="CS72" s="64"/>
      <c r="CT72" s="64"/>
      <c r="CU72" s="79">
        <v>5</v>
      </c>
      <c r="CV72" s="79">
        <v>15</v>
      </c>
      <c r="CW72" s="79">
        <v>20.5</v>
      </c>
      <c r="CX72" s="197">
        <v>1339.63776856035</v>
      </c>
      <c r="CY72" s="69">
        <v>85.0563662578</v>
      </c>
      <c r="CZ72" s="69">
        <v>382.7536481601</v>
      </c>
      <c r="DA72" s="69">
        <v>871.82775414245</v>
      </c>
      <c r="DB72" s="69">
        <v>431.040984962511</v>
      </c>
      <c r="DC72" s="69" t="s">
        <v>212</v>
      </c>
      <c r="DD72" s="78">
        <v>63.2</v>
      </c>
      <c r="DE72" s="69">
        <v>0</v>
      </c>
      <c r="DF72" s="64">
        <v>0</v>
      </c>
      <c r="DG72" s="64"/>
      <c r="DH72" s="64"/>
      <c r="DI72" s="64"/>
      <c r="DJ72" s="79">
        <v>5</v>
      </c>
      <c r="DK72" s="79">
        <v>15</v>
      </c>
      <c r="DL72" s="79">
        <v>19.4</v>
      </c>
      <c r="DM72" s="197">
        <v>1292.85676711856</v>
      </c>
      <c r="DN72" s="69">
        <v>85.0563662578</v>
      </c>
      <c r="DO72" s="69">
        <v>382.7536481601</v>
      </c>
      <c r="DP72" s="69">
        <v>825.04675270066</v>
      </c>
      <c r="DQ72" s="69">
        <v>384.259983520721</v>
      </c>
      <c r="DR72" s="69" t="s">
        <v>212</v>
      </c>
      <c r="DS72" s="78">
        <v>64.6</v>
      </c>
      <c r="DT72" s="69">
        <v>0</v>
      </c>
      <c r="DU72" s="64">
        <v>0</v>
      </c>
      <c r="DV72" s="64"/>
      <c r="DW72" s="64"/>
      <c r="DX72" s="64"/>
      <c r="DY72" s="79">
        <v>5</v>
      </c>
      <c r="DZ72" s="79">
        <v>15</v>
      </c>
      <c r="EA72" s="79">
        <v>17.7</v>
      </c>
      <c r="EB72" s="197">
        <v>1220.55885579943</v>
      </c>
      <c r="EC72" s="69">
        <v>85.0563662578</v>
      </c>
      <c r="ED72" s="69">
        <v>382.7536481601</v>
      </c>
      <c r="EE72" s="69">
        <v>752.74884138153</v>
      </c>
      <c r="EF72" s="69">
        <v>311.962072201591</v>
      </c>
      <c r="EG72" s="69" t="s">
        <v>212</v>
      </c>
      <c r="EH72" s="79">
        <v>64.6</v>
      </c>
      <c r="EI72" s="69">
        <v>0</v>
      </c>
      <c r="EJ72" s="64">
        <v>0</v>
      </c>
      <c r="EK72" s="64"/>
      <c r="EL72" s="64"/>
      <c r="EM72" s="64"/>
      <c r="EN72" s="79">
        <v>5</v>
      </c>
      <c r="EO72" s="79">
        <v>15</v>
      </c>
      <c r="EP72" s="79">
        <v>17.7</v>
      </c>
      <c r="EQ72" s="69">
        <v>828.55606433026</v>
      </c>
      <c r="ER72" s="69">
        <v>57.7390985596</v>
      </c>
      <c r="ES72" s="69">
        <v>259.8259435182</v>
      </c>
      <c r="ET72" s="69">
        <v>510.99102225246</v>
      </c>
      <c r="EU72" s="69">
        <v>-80.0407192675796</v>
      </c>
      <c r="EV72" s="69">
        <v>828.55606433026</v>
      </c>
      <c r="EW72" s="69" t="s">
        <v>212</v>
      </c>
      <c r="EX72" s="69"/>
      <c r="EY72" s="69">
        <v>75448</v>
      </c>
      <c r="EZ72" s="69">
        <v>67864</v>
      </c>
      <c r="FA72" s="69">
        <v>106025</v>
      </c>
      <c r="FB72" s="78">
        <v>56.2315808086762</v>
      </c>
      <c r="FC72" s="69">
        <v>0</v>
      </c>
      <c r="FD72" s="64">
        <v>0</v>
      </c>
      <c r="FE72" s="64"/>
      <c r="FF72" s="64"/>
      <c r="FG72" s="64"/>
      <c r="FH72" s="79">
        <v>5</v>
      </c>
      <c r="FI72" s="79">
        <v>15</v>
      </c>
      <c r="FJ72" s="79">
        <v>22.0254033842378</v>
      </c>
      <c r="FK72" s="197">
        <v>2241.23597526791</v>
      </c>
      <c r="FL72" s="69">
        <v>135.728</v>
      </c>
      <c r="FM72" s="69">
        <v>610.776</v>
      </c>
      <c r="FN72" s="69">
        <v>1494.73197526791</v>
      </c>
      <c r="FO72" s="69">
        <v>1332.63919167007</v>
      </c>
      <c r="FP72" s="57" t="s">
        <v>242</v>
      </c>
      <c r="FQ72" s="57" t="s">
        <v>242</v>
      </c>
      <c r="FR72" s="214">
        <v>1</v>
      </c>
    </row>
    <row r="73" ht="14.1" customHeight="1" spans="1:174">
      <c r="A73" s="68" t="s">
        <v>370</v>
      </c>
      <c r="B73" s="68" t="s">
        <v>268</v>
      </c>
      <c r="C73" s="69">
        <v>9752.8246059</v>
      </c>
      <c r="D73" s="69">
        <v>6141.9367075</v>
      </c>
      <c r="E73" s="69">
        <v>3224.6944676</v>
      </c>
      <c r="F73" s="69">
        <v>386.1934308</v>
      </c>
      <c r="G73" s="69">
        <v>9891.997976</v>
      </c>
      <c r="H73" s="69">
        <v>7817.319714</v>
      </c>
      <c r="I73" s="69">
        <v>1457.4270568</v>
      </c>
      <c r="J73" s="69">
        <v>617.2512052</v>
      </c>
      <c r="K73" s="69">
        <v>19762.4234493</v>
      </c>
      <c r="L73" s="69">
        <v>7609.9107565</v>
      </c>
      <c r="M73" s="69">
        <v>11456.9944604</v>
      </c>
      <c r="N73" s="69">
        <v>695.5182324</v>
      </c>
      <c r="O73" s="69">
        <v>9752.8246059</v>
      </c>
      <c r="P73" s="69">
        <v>9891.997976</v>
      </c>
      <c r="Q73" s="69">
        <v>19762.4234493</v>
      </c>
      <c r="R73" s="78">
        <v>99.7819196612015</v>
      </c>
      <c r="S73" s="79">
        <v>16.4440201774838</v>
      </c>
      <c r="T73" s="79" t="s">
        <v>212</v>
      </c>
      <c r="U73" s="69">
        <v>0</v>
      </c>
      <c r="V73" s="69">
        <v>0</v>
      </c>
      <c r="W73" s="64"/>
      <c r="X73" s="64"/>
      <c r="Y73" s="64"/>
      <c r="Z73" s="79">
        <v>5</v>
      </c>
      <c r="AA73" s="79">
        <v>15</v>
      </c>
      <c r="AB73" s="79">
        <v>42.2631643599018</v>
      </c>
      <c r="AC73" s="197">
        <v>526.879114043504</v>
      </c>
      <c r="AD73" s="69">
        <v>19.783995952</v>
      </c>
      <c r="AE73" s="69">
        <v>89.027981784</v>
      </c>
      <c r="AF73" s="69">
        <v>418.067136307504</v>
      </c>
      <c r="AG73" s="79">
        <v>27.3</v>
      </c>
      <c r="AH73" s="69">
        <v>0</v>
      </c>
      <c r="AI73" s="64">
        <v>0</v>
      </c>
      <c r="AJ73" s="64"/>
      <c r="AK73" s="64"/>
      <c r="AL73" s="64"/>
      <c r="AM73" s="79">
        <v>5</v>
      </c>
      <c r="AN73" s="79">
        <v>6.5</v>
      </c>
      <c r="AO73" s="79">
        <v>0</v>
      </c>
      <c r="AP73" s="197">
        <v>58.3627880584</v>
      </c>
      <c r="AQ73" s="69">
        <v>19.783995952</v>
      </c>
      <c r="AR73" s="69">
        <v>38.5787921064</v>
      </c>
      <c r="AS73" s="69">
        <v>0</v>
      </c>
      <c r="AT73" s="69">
        <v>-468.516325985104</v>
      </c>
      <c r="AU73" s="69" t="s">
        <v>212</v>
      </c>
      <c r="AV73" s="79">
        <v>28.5</v>
      </c>
      <c r="AW73" s="69">
        <v>0</v>
      </c>
      <c r="AX73" s="64">
        <v>0</v>
      </c>
      <c r="AY73" s="64"/>
      <c r="AZ73" s="64"/>
      <c r="BA73" s="64"/>
      <c r="BB73" s="79">
        <v>5</v>
      </c>
      <c r="BC73" s="79">
        <v>6.7</v>
      </c>
      <c r="BD73" s="79">
        <v>0</v>
      </c>
      <c r="BE73" s="197">
        <v>59.54982781552</v>
      </c>
      <c r="BF73" s="69">
        <v>19.783995952</v>
      </c>
      <c r="BG73" s="69">
        <v>39.76583186352</v>
      </c>
      <c r="BH73" s="69">
        <v>0</v>
      </c>
      <c r="BI73" s="69">
        <v>-467.329286227984</v>
      </c>
      <c r="BJ73" s="69" t="s">
        <v>212</v>
      </c>
      <c r="BK73" s="79">
        <v>30.2</v>
      </c>
      <c r="BL73" s="69">
        <v>0</v>
      </c>
      <c r="BM73" s="64">
        <v>0</v>
      </c>
      <c r="BN73" s="64"/>
      <c r="BO73" s="64"/>
      <c r="BP73" s="64"/>
      <c r="BQ73" s="79">
        <v>5</v>
      </c>
      <c r="BR73" s="79">
        <v>7.1</v>
      </c>
      <c r="BS73" s="79">
        <v>0</v>
      </c>
      <c r="BT73" s="197">
        <v>61.92390732976</v>
      </c>
      <c r="BU73" s="69">
        <v>19.783995952</v>
      </c>
      <c r="BV73" s="69">
        <v>42.13991137776</v>
      </c>
      <c r="BW73" s="69">
        <v>0</v>
      </c>
      <c r="BX73" s="69">
        <v>-464.955206713744</v>
      </c>
      <c r="BY73" s="69" t="s">
        <v>212</v>
      </c>
      <c r="BZ73" s="79">
        <v>32.4</v>
      </c>
      <c r="CA73" s="69">
        <v>0</v>
      </c>
      <c r="CB73" s="64">
        <v>0</v>
      </c>
      <c r="CC73" s="64"/>
      <c r="CD73" s="64"/>
      <c r="CE73" s="64"/>
      <c r="CF73" s="79">
        <v>5</v>
      </c>
      <c r="CG73" s="79">
        <v>7.8</v>
      </c>
      <c r="CH73" s="79">
        <v>0</v>
      </c>
      <c r="CI73" s="197">
        <v>66.07854647968</v>
      </c>
      <c r="CJ73" s="69">
        <v>19.783995952</v>
      </c>
      <c r="CK73" s="69">
        <v>46.29455052768</v>
      </c>
      <c r="CL73" s="69">
        <v>0</v>
      </c>
      <c r="CM73" s="69">
        <v>-460.800567563824</v>
      </c>
      <c r="CN73" s="69" t="s">
        <v>212</v>
      </c>
      <c r="CO73" s="79">
        <v>35.4</v>
      </c>
      <c r="CP73" s="69">
        <v>0</v>
      </c>
      <c r="CQ73" s="64">
        <v>0</v>
      </c>
      <c r="CR73" s="64"/>
      <c r="CS73" s="64"/>
      <c r="CT73" s="64"/>
      <c r="CU73" s="79">
        <v>5</v>
      </c>
      <c r="CV73" s="79">
        <v>9</v>
      </c>
      <c r="CW73" s="79">
        <v>0</v>
      </c>
      <c r="CX73" s="197">
        <v>73.2007850224</v>
      </c>
      <c r="CY73" s="69">
        <v>19.783995952</v>
      </c>
      <c r="CZ73" s="69">
        <v>53.4167890704</v>
      </c>
      <c r="DA73" s="69">
        <v>0</v>
      </c>
      <c r="DB73" s="69">
        <v>-453.678329021104</v>
      </c>
      <c r="DC73" s="69" t="s">
        <v>212</v>
      </c>
      <c r="DD73" s="78">
        <v>39.8</v>
      </c>
      <c r="DE73" s="69">
        <v>0</v>
      </c>
      <c r="DF73" s="64">
        <v>0</v>
      </c>
      <c r="DG73" s="64"/>
      <c r="DH73" s="64"/>
      <c r="DI73" s="64"/>
      <c r="DJ73" s="79">
        <v>5</v>
      </c>
      <c r="DK73" s="79">
        <v>11</v>
      </c>
      <c r="DL73" s="79">
        <v>0</v>
      </c>
      <c r="DM73" s="197">
        <v>85.0711825936</v>
      </c>
      <c r="DN73" s="69">
        <v>19.783995952</v>
      </c>
      <c r="DO73" s="69">
        <v>65.2871866416</v>
      </c>
      <c r="DP73" s="69">
        <v>0</v>
      </c>
      <c r="DQ73" s="69">
        <v>-441.807931449904</v>
      </c>
      <c r="DR73" s="69" t="s">
        <v>212</v>
      </c>
      <c r="DS73" s="78">
        <v>47.1</v>
      </c>
      <c r="DT73" s="69">
        <v>0</v>
      </c>
      <c r="DU73" s="64">
        <v>0</v>
      </c>
      <c r="DV73" s="64"/>
      <c r="DW73" s="64"/>
      <c r="DX73" s="64"/>
      <c r="DY73" s="79">
        <v>5</v>
      </c>
      <c r="DZ73" s="79">
        <v>15</v>
      </c>
      <c r="EA73" s="79">
        <v>0.200000000000003</v>
      </c>
      <c r="EB73" s="197">
        <v>110.7903773312</v>
      </c>
      <c r="EC73" s="69">
        <v>19.783995952</v>
      </c>
      <c r="ED73" s="69">
        <v>89.027981784</v>
      </c>
      <c r="EE73" s="69">
        <v>1.97839959520003</v>
      </c>
      <c r="EF73" s="69">
        <v>-416.088736712304</v>
      </c>
      <c r="EG73" s="69" t="s">
        <v>212</v>
      </c>
      <c r="EH73" s="79">
        <v>47.1</v>
      </c>
      <c r="EI73" s="69">
        <v>0</v>
      </c>
      <c r="EJ73" s="64">
        <v>0</v>
      </c>
      <c r="EK73" s="64"/>
      <c r="EL73" s="64"/>
      <c r="EM73" s="64"/>
      <c r="EN73" s="79">
        <v>5</v>
      </c>
      <c r="EO73" s="79">
        <v>15</v>
      </c>
      <c r="EP73" s="79">
        <v>0.200000000000003</v>
      </c>
      <c r="EQ73" s="69">
        <v>110.54876530096</v>
      </c>
      <c r="ER73" s="69">
        <v>19.7408509466</v>
      </c>
      <c r="ES73" s="69">
        <v>88.8338292597</v>
      </c>
      <c r="ET73" s="69">
        <v>1.97408509466003</v>
      </c>
      <c r="EU73" s="69">
        <v>-416.330348742544</v>
      </c>
      <c r="EV73" s="69">
        <v>110.54876530096</v>
      </c>
      <c r="EW73" s="69" t="s">
        <v>212</v>
      </c>
      <c r="EX73" s="69"/>
      <c r="EY73" s="69">
        <v>92679</v>
      </c>
      <c r="EZ73" s="69">
        <v>95841</v>
      </c>
      <c r="FA73" s="69">
        <v>120180</v>
      </c>
      <c r="FB73" s="78">
        <v>25.3951857764422</v>
      </c>
      <c r="FC73" s="69">
        <v>0</v>
      </c>
      <c r="FD73" s="64">
        <v>0</v>
      </c>
      <c r="FE73" s="64"/>
      <c r="FF73" s="64"/>
      <c r="FG73" s="64"/>
      <c r="FH73" s="79">
        <v>5</v>
      </c>
      <c r="FI73" s="79">
        <v>6.18900835200385</v>
      </c>
      <c r="FJ73" s="79">
        <v>0</v>
      </c>
      <c r="FK73" s="197">
        <v>547.578449678641</v>
      </c>
      <c r="FL73" s="69">
        <v>191.682</v>
      </c>
      <c r="FM73" s="69">
        <v>355.896449678641</v>
      </c>
      <c r="FN73" s="69">
        <v>0</v>
      </c>
      <c r="FO73" s="69">
        <v>20.6993356351365</v>
      </c>
      <c r="FP73" s="57" t="s">
        <v>242</v>
      </c>
      <c r="FQ73" s="57" t="s">
        <v>242</v>
      </c>
      <c r="FR73" s="214">
        <v>1</v>
      </c>
    </row>
    <row r="74" ht="14.1" customHeight="1" spans="1:174">
      <c r="A74" s="68" t="s">
        <v>371</v>
      </c>
      <c r="B74" s="68" t="s">
        <v>268</v>
      </c>
      <c r="C74" s="69">
        <v>14785.9804243</v>
      </c>
      <c r="D74" s="69">
        <v>7654.0425815</v>
      </c>
      <c r="E74" s="69">
        <v>6583.1960588</v>
      </c>
      <c r="F74" s="69">
        <v>548.741784</v>
      </c>
      <c r="G74" s="69">
        <v>16550.8504978</v>
      </c>
      <c r="H74" s="69">
        <v>10523.142321</v>
      </c>
      <c r="I74" s="69">
        <v>5006.5551472</v>
      </c>
      <c r="J74" s="69">
        <v>1021.1530296</v>
      </c>
      <c r="K74" s="69">
        <v>19396.1849239</v>
      </c>
      <c r="L74" s="69">
        <v>9692.4103775</v>
      </c>
      <c r="M74" s="69">
        <v>8828.67247</v>
      </c>
      <c r="N74" s="69">
        <v>875.1020764</v>
      </c>
      <c r="O74" s="69">
        <v>14785.9804243</v>
      </c>
      <c r="P74" s="69">
        <v>16550.8504978</v>
      </c>
      <c r="Q74" s="69">
        <v>19396.1849239</v>
      </c>
      <c r="R74" s="78">
        <v>17.1914695651333</v>
      </c>
      <c r="S74" s="79">
        <v>19.7583555817128</v>
      </c>
      <c r="T74" s="79" t="s">
        <v>212</v>
      </c>
      <c r="U74" s="69">
        <v>1</v>
      </c>
      <c r="V74" s="69">
        <v>0</v>
      </c>
      <c r="W74" s="64"/>
      <c r="X74" s="64"/>
      <c r="Y74" s="64"/>
      <c r="Z74" s="79">
        <v>0</v>
      </c>
      <c r="AA74" s="79">
        <v>0</v>
      </c>
      <c r="AB74" s="79">
        <v>0</v>
      </c>
      <c r="AC74" s="197">
        <v>0</v>
      </c>
      <c r="AD74" s="69">
        <v>0</v>
      </c>
      <c r="AE74" s="69">
        <v>0</v>
      </c>
      <c r="AF74" s="69">
        <v>0</v>
      </c>
      <c r="AG74" s="79">
        <v>16.5</v>
      </c>
      <c r="AH74" s="69">
        <v>0</v>
      </c>
      <c r="AI74" s="64">
        <v>0</v>
      </c>
      <c r="AJ74" s="64"/>
      <c r="AK74" s="64"/>
      <c r="AL74" s="64"/>
      <c r="AM74" s="79">
        <v>0.699999999999999</v>
      </c>
      <c r="AN74" s="79">
        <v>0</v>
      </c>
      <c r="AO74" s="79">
        <v>0</v>
      </c>
      <c r="AP74" s="197">
        <v>4.634238139384</v>
      </c>
      <c r="AQ74" s="69">
        <v>4.634238139384</v>
      </c>
      <c r="AR74" s="69">
        <v>0</v>
      </c>
      <c r="AS74" s="69">
        <v>0</v>
      </c>
      <c r="AT74" s="69">
        <v>4.634238139384</v>
      </c>
      <c r="AU74" s="69" t="s">
        <v>212</v>
      </c>
      <c r="AV74" s="79">
        <v>16.5</v>
      </c>
      <c r="AW74" s="69">
        <v>1</v>
      </c>
      <c r="AX74" s="64">
        <v>0</v>
      </c>
      <c r="AY74" s="64"/>
      <c r="AZ74" s="64"/>
      <c r="BA74" s="64"/>
      <c r="BB74" s="79">
        <v>0</v>
      </c>
      <c r="BC74" s="79">
        <v>0</v>
      </c>
      <c r="BD74" s="79">
        <v>0</v>
      </c>
      <c r="BE74" s="197">
        <v>0</v>
      </c>
      <c r="BF74" s="69">
        <v>0</v>
      </c>
      <c r="BG74" s="69">
        <v>0</v>
      </c>
      <c r="BH74" s="69">
        <v>0</v>
      </c>
      <c r="BI74" s="69">
        <v>0</v>
      </c>
      <c r="BJ74" s="69" t="s">
        <v>212</v>
      </c>
      <c r="BK74" s="79">
        <v>16.5</v>
      </c>
      <c r="BL74" s="69">
        <v>1</v>
      </c>
      <c r="BM74" s="64">
        <v>0</v>
      </c>
      <c r="BN74" s="64"/>
      <c r="BO74" s="64"/>
      <c r="BP74" s="64"/>
      <c r="BQ74" s="79">
        <v>0</v>
      </c>
      <c r="BR74" s="79">
        <v>0</v>
      </c>
      <c r="BS74" s="79">
        <v>0</v>
      </c>
      <c r="BT74" s="197">
        <v>0</v>
      </c>
      <c r="BU74" s="69">
        <v>0</v>
      </c>
      <c r="BV74" s="69">
        <v>0</v>
      </c>
      <c r="BW74" s="69">
        <v>0</v>
      </c>
      <c r="BX74" s="69">
        <v>0</v>
      </c>
      <c r="BY74" s="69" t="s">
        <v>212</v>
      </c>
      <c r="BZ74" s="79">
        <v>16.6</v>
      </c>
      <c r="CA74" s="69">
        <v>1</v>
      </c>
      <c r="CB74" s="64">
        <v>0</v>
      </c>
      <c r="CC74" s="64"/>
      <c r="CD74" s="64"/>
      <c r="CE74" s="64"/>
      <c r="CF74" s="79">
        <v>0</v>
      </c>
      <c r="CG74" s="79">
        <v>0</v>
      </c>
      <c r="CH74" s="79">
        <v>0</v>
      </c>
      <c r="CI74" s="197">
        <v>0</v>
      </c>
      <c r="CJ74" s="69">
        <v>0</v>
      </c>
      <c r="CK74" s="69">
        <v>0</v>
      </c>
      <c r="CL74" s="69">
        <v>0</v>
      </c>
      <c r="CM74" s="69">
        <v>0</v>
      </c>
      <c r="CN74" s="69" t="s">
        <v>212</v>
      </c>
      <c r="CO74" s="79">
        <v>16.6</v>
      </c>
      <c r="CP74" s="69">
        <v>1</v>
      </c>
      <c r="CQ74" s="64">
        <v>0</v>
      </c>
      <c r="CR74" s="64"/>
      <c r="CS74" s="64"/>
      <c r="CT74" s="64"/>
      <c r="CU74" s="79">
        <v>0</v>
      </c>
      <c r="CV74" s="79">
        <v>0</v>
      </c>
      <c r="CW74" s="79">
        <v>0</v>
      </c>
      <c r="CX74" s="197">
        <v>0</v>
      </c>
      <c r="CY74" s="69">
        <v>0</v>
      </c>
      <c r="CZ74" s="69">
        <v>0</v>
      </c>
      <c r="DA74" s="69">
        <v>0</v>
      </c>
      <c r="DB74" s="69">
        <v>0</v>
      </c>
      <c r="DC74" s="69" t="s">
        <v>212</v>
      </c>
      <c r="DD74" s="78">
        <v>16.7</v>
      </c>
      <c r="DE74" s="69">
        <v>1</v>
      </c>
      <c r="DF74" s="64">
        <v>0</v>
      </c>
      <c r="DG74" s="64"/>
      <c r="DH74" s="64"/>
      <c r="DI74" s="64"/>
      <c r="DJ74" s="79">
        <v>0</v>
      </c>
      <c r="DK74" s="79">
        <v>0</v>
      </c>
      <c r="DL74" s="79">
        <v>0</v>
      </c>
      <c r="DM74" s="197">
        <v>0</v>
      </c>
      <c r="DN74" s="69">
        <v>0</v>
      </c>
      <c r="DO74" s="69">
        <v>0</v>
      </c>
      <c r="DP74" s="69">
        <v>0</v>
      </c>
      <c r="DQ74" s="69">
        <v>0</v>
      </c>
      <c r="DR74" s="69" t="s">
        <v>212</v>
      </c>
      <c r="DS74" s="78">
        <v>16.8</v>
      </c>
      <c r="DT74" s="69">
        <v>1</v>
      </c>
      <c r="DU74" s="64">
        <v>0</v>
      </c>
      <c r="DV74" s="64"/>
      <c r="DW74" s="64"/>
      <c r="DX74" s="64"/>
      <c r="DY74" s="79">
        <v>0</v>
      </c>
      <c r="DZ74" s="79">
        <v>0</v>
      </c>
      <c r="EA74" s="79">
        <v>0</v>
      </c>
      <c r="EB74" s="197">
        <v>0</v>
      </c>
      <c r="EC74" s="69">
        <v>0</v>
      </c>
      <c r="ED74" s="69">
        <v>0</v>
      </c>
      <c r="EE74" s="69">
        <v>0</v>
      </c>
      <c r="EF74" s="69">
        <v>0</v>
      </c>
      <c r="EG74" s="69" t="s">
        <v>212</v>
      </c>
      <c r="EH74" s="79">
        <v>16.8</v>
      </c>
      <c r="EI74" s="69">
        <v>1</v>
      </c>
      <c r="EJ74" s="64">
        <v>0</v>
      </c>
      <c r="EK74" s="64"/>
      <c r="EL74" s="64"/>
      <c r="EM74" s="64"/>
      <c r="EN74" s="79">
        <v>0</v>
      </c>
      <c r="EO74" s="79">
        <v>0</v>
      </c>
      <c r="EP74" s="79">
        <v>0</v>
      </c>
      <c r="EQ74" s="69">
        <v>0</v>
      </c>
      <c r="ER74" s="69">
        <v>0</v>
      </c>
      <c r="ES74" s="69">
        <v>0</v>
      </c>
      <c r="ET74" s="69">
        <v>0</v>
      </c>
      <c r="EU74" s="69">
        <v>0</v>
      </c>
      <c r="EV74" s="69" t="s">
        <v>212</v>
      </c>
      <c r="EW74" s="69" t="s">
        <v>212</v>
      </c>
      <c r="EX74" s="69"/>
      <c r="EY74" s="69">
        <v>82244</v>
      </c>
      <c r="EZ74" s="69">
        <v>84313</v>
      </c>
      <c r="FA74" s="69">
        <v>98167</v>
      </c>
      <c r="FB74" s="78">
        <v>16.4316297605351</v>
      </c>
      <c r="FC74" s="69">
        <v>0</v>
      </c>
      <c r="FD74" s="64">
        <v>0</v>
      </c>
      <c r="FE74" s="64"/>
      <c r="FF74" s="64"/>
      <c r="FG74" s="64"/>
      <c r="FH74" s="79">
        <v>2.22545233609675</v>
      </c>
      <c r="FI74" s="79">
        <v>0</v>
      </c>
      <c r="FJ74" s="79">
        <v>0</v>
      </c>
      <c r="FK74" s="197">
        <v>75.0538251253302</v>
      </c>
      <c r="FL74" s="69">
        <v>75.0538251253302</v>
      </c>
      <c r="FM74" s="69">
        <v>0</v>
      </c>
      <c r="FN74" s="69">
        <v>0</v>
      </c>
      <c r="FO74" s="69">
        <v>75.0538251253302</v>
      </c>
      <c r="FP74" s="57" t="s">
        <v>212</v>
      </c>
      <c r="FQ74" s="57" t="s">
        <v>212</v>
      </c>
      <c r="FR74" s="214" t="s">
        <v>212</v>
      </c>
    </row>
    <row r="75" ht="14.1" customHeight="1" spans="1:174">
      <c r="A75" s="68" t="s">
        <v>348</v>
      </c>
      <c r="B75" s="68" t="s">
        <v>268</v>
      </c>
      <c r="C75" s="69">
        <v>9078.095349</v>
      </c>
      <c r="D75" s="69">
        <v>6223.603529</v>
      </c>
      <c r="E75" s="69">
        <v>1595.4196576</v>
      </c>
      <c r="F75" s="69">
        <v>1259.0721624</v>
      </c>
      <c r="G75" s="69">
        <v>8010.6821485</v>
      </c>
      <c r="H75" s="69">
        <v>5632.2531405</v>
      </c>
      <c r="I75" s="69">
        <v>1414.5704456</v>
      </c>
      <c r="J75" s="69">
        <v>963.8585624</v>
      </c>
      <c r="K75" s="69">
        <v>8949.9357605</v>
      </c>
      <c r="L75" s="69">
        <v>6664.4016225</v>
      </c>
      <c r="M75" s="69">
        <v>1707.4537396</v>
      </c>
      <c r="N75" s="69">
        <v>578.0803984</v>
      </c>
      <c r="O75" s="69">
        <v>9078.095349</v>
      </c>
      <c r="P75" s="69">
        <v>8010.6821485</v>
      </c>
      <c r="Q75" s="69">
        <v>8949.9357605</v>
      </c>
      <c r="R75" s="78">
        <v>11.7250141072677</v>
      </c>
      <c r="S75" s="79">
        <v>24.6168159102786</v>
      </c>
      <c r="T75" s="79" t="s">
        <v>212</v>
      </c>
      <c r="U75" s="69">
        <v>1</v>
      </c>
      <c r="V75" s="69">
        <v>1</v>
      </c>
      <c r="W75" s="64"/>
      <c r="X75" s="64"/>
      <c r="Y75" s="64"/>
      <c r="Z75" s="79">
        <v>0</v>
      </c>
      <c r="AA75" s="79">
        <v>0</v>
      </c>
      <c r="AB75" s="79">
        <v>0</v>
      </c>
      <c r="AC75" s="197">
        <v>0</v>
      </c>
      <c r="AD75" s="69">
        <v>0</v>
      </c>
      <c r="AE75" s="69">
        <v>0</v>
      </c>
      <c r="AF75" s="69">
        <v>0</v>
      </c>
      <c r="AG75" s="79">
        <v>-15.6</v>
      </c>
      <c r="AH75" s="69">
        <v>1</v>
      </c>
      <c r="AI75" s="64">
        <v>1</v>
      </c>
      <c r="AJ75" s="64"/>
      <c r="AK75" s="64"/>
      <c r="AL75" s="64"/>
      <c r="AM75" s="79">
        <v>0</v>
      </c>
      <c r="AN75" s="79">
        <v>0</v>
      </c>
      <c r="AO75" s="79">
        <v>0</v>
      </c>
      <c r="AP75" s="197">
        <v>0</v>
      </c>
      <c r="AQ75" s="69">
        <v>0</v>
      </c>
      <c r="AR75" s="69">
        <v>0</v>
      </c>
      <c r="AS75" s="69">
        <v>0</v>
      </c>
      <c r="AT75" s="69">
        <v>0</v>
      </c>
      <c r="AU75" s="69" t="s">
        <v>212</v>
      </c>
      <c r="AV75" s="79">
        <v>-14.7</v>
      </c>
      <c r="AW75" s="69">
        <v>1</v>
      </c>
      <c r="AX75" s="64">
        <v>1</v>
      </c>
      <c r="AY75" s="64"/>
      <c r="AZ75" s="64"/>
      <c r="BA75" s="64"/>
      <c r="BB75" s="79">
        <v>0</v>
      </c>
      <c r="BC75" s="79">
        <v>0</v>
      </c>
      <c r="BD75" s="79">
        <v>0</v>
      </c>
      <c r="BE75" s="197">
        <v>0</v>
      </c>
      <c r="BF75" s="69">
        <v>0</v>
      </c>
      <c r="BG75" s="69">
        <v>0</v>
      </c>
      <c r="BH75" s="69">
        <v>0</v>
      </c>
      <c r="BI75" s="69">
        <v>0</v>
      </c>
      <c r="BJ75" s="69" t="s">
        <v>212</v>
      </c>
      <c r="BK75" s="79">
        <v>-13.7</v>
      </c>
      <c r="BL75" s="69">
        <v>1</v>
      </c>
      <c r="BM75" s="64">
        <v>1</v>
      </c>
      <c r="BN75" s="64"/>
      <c r="BO75" s="64"/>
      <c r="BP75" s="64"/>
      <c r="BQ75" s="79">
        <v>0</v>
      </c>
      <c r="BR75" s="79">
        <v>0</v>
      </c>
      <c r="BS75" s="79">
        <v>0</v>
      </c>
      <c r="BT75" s="197">
        <v>0</v>
      </c>
      <c r="BU75" s="69">
        <v>0</v>
      </c>
      <c r="BV75" s="69">
        <v>0</v>
      </c>
      <c r="BW75" s="69">
        <v>0</v>
      </c>
      <c r="BX75" s="69">
        <v>0</v>
      </c>
      <c r="BY75" s="69" t="s">
        <v>212</v>
      </c>
      <c r="BZ75" s="79">
        <v>-12.4</v>
      </c>
      <c r="CA75" s="69">
        <v>1</v>
      </c>
      <c r="CB75" s="64">
        <v>1</v>
      </c>
      <c r="CC75" s="64"/>
      <c r="CD75" s="64"/>
      <c r="CE75" s="64"/>
      <c r="CF75" s="79">
        <v>0</v>
      </c>
      <c r="CG75" s="79">
        <v>0</v>
      </c>
      <c r="CH75" s="79">
        <v>0</v>
      </c>
      <c r="CI75" s="197">
        <v>0</v>
      </c>
      <c r="CJ75" s="69">
        <v>0</v>
      </c>
      <c r="CK75" s="69">
        <v>0</v>
      </c>
      <c r="CL75" s="69">
        <v>0</v>
      </c>
      <c r="CM75" s="69">
        <v>0</v>
      </c>
      <c r="CN75" s="69" t="s">
        <v>212</v>
      </c>
      <c r="CO75" s="79">
        <v>-10.7</v>
      </c>
      <c r="CP75" s="69">
        <v>1</v>
      </c>
      <c r="CQ75" s="64">
        <v>1</v>
      </c>
      <c r="CR75" s="64"/>
      <c r="CS75" s="64"/>
      <c r="CT75" s="64"/>
      <c r="CU75" s="79">
        <v>0</v>
      </c>
      <c r="CV75" s="79">
        <v>0</v>
      </c>
      <c r="CW75" s="79">
        <v>0</v>
      </c>
      <c r="CX75" s="197">
        <v>0</v>
      </c>
      <c r="CY75" s="69">
        <v>0</v>
      </c>
      <c r="CZ75" s="69">
        <v>0</v>
      </c>
      <c r="DA75" s="69">
        <v>0</v>
      </c>
      <c r="DB75" s="69">
        <v>0</v>
      </c>
      <c r="DC75" s="69" t="s">
        <v>212</v>
      </c>
      <c r="DD75" s="78">
        <v>-8.3</v>
      </c>
      <c r="DE75" s="69">
        <v>1</v>
      </c>
      <c r="DF75" s="64">
        <v>1</v>
      </c>
      <c r="DG75" s="64"/>
      <c r="DH75" s="64"/>
      <c r="DI75" s="64"/>
      <c r="DJ75" s="79">
        <v>0</v>
      </c>
      <c r="DK75" s="79">
        <v>0</v>
      </c>
      <c r="DL75" s="79">
        <v>0</v>
      </c>
      <c r="DM75" s="197">
        <v>0</v>
      </c>
      <c r="DN75" s="69">
        <v>0</v>
      </c>
      <c r="DO75" s="69">
        <v>0</v>
      </c>
      <c r="DP75" s="69">
        <v>0</v>
      </c>
      <c r="DQ75" s="69">
        <v>0</v>
      </c>
      <c r="DR75" s="69" t="s">
        <v>212</v>
      </c>
      <c r="DS75" s="78">
        <v>-4.7</v>
      </c>
      <c r="DT75" s="69">
        <v>1</v>
      </c>
      <c r="DU75" s="64">
        <v>1</v>
      </c>
      <c r="DV75" s="64"/>
      <c r="DW75" s="64"/>
      <c r="DX75" s="64"/>
      <c r="DY75" s="79">
        <v>0</v>
      </c>
      <c r="DZ75" s="79">
        <v>0</v>
      </c>
      <c r="EA75" s="79">
        <v>0</v>
      </c>
      <c r="EB75" s="197">
        <v>0</v>
      </c>
      <c r="EC75" s="69">
        <v>0</v>
      </c>
      <c r="ED75" s="69">
        <v>0</v>
      </c>
      <c r="EE75" s="69">
        <v>0</v>
      </c>
      <c r="EF75" s="69">
        <v>0</v>
      </c>
      <c r="EG75" s="69" t="s">
        <v>212</v>
      </c>
      <c r="EH75" s="79">
        <v>-4.7</v>
      </c>
      <c r="EI75" s="69">
        <v>1</v>
      </c>
      <c r="EJ75" s="64">
        <v>1</v>
      </c>
      <c r="EK75" s="64"/>
      <c r="EL75" s="64"/>
      <c r="EM75" s="64"/>
      <c r="EN75" s="79">
        <v>0</v>
      </c>
      <c r="EO75" s="79">
        <v>0</v>
      </c>
      <c r="EP75" s="79">
        <v>0</v>
      </c>
      <c r="EQ75" s="69">
        <v>0</v>
      </c>
      <c r="ER75" s="69">
        <v>0</v>
      </c>
      <c r="ES75" s="69">
        <v>0</v>
      </c>
      <c r="ET75" s="69">
        <v>0</v>
      </c>
      <c r="EU75" s="69">
        <v>0</v>
      </c>
      <c r="EV75" s="69" t="s">
        <v>212</v>
      </c>
      <c r="EW75" s="69" t="s">
        <v>212</v>
      </c>
      <c r="EX75" s="69"/>
      <c r="EY75" s="69">
        <v>38694</v>
      </c>
      <c r="EZ75" s="69">
        <v>43712</v>
      </c>
      <c r="FA75" s="69">
        <v>36357</v>
      </c>
      <c r="FB75" s="78">
        <v>-16.8260431918009</v>
      </c>
      <c r="FC75" s="69">
        <v>1</v>
      </c>
      <c r="FD75" s="64">
        <v>1</v>
      </c>
      <c r="FE75" s="64"/>
      <c r="FF75" s="64"/>
      <c r="FG75" s="64"/>
      <c r="FH75" s="79">
        <v>0</v>
      </c>
      <c r="FI75" s="79">
        <v>0</v>
      </c>
      <c r="FJ75" s="79">
        <v>0</v>
      </c>
      <c r="FK75" s="197">
        <v>0</v>
      </c>
      <c r="FL75" s="69">
        <v>0</v>
      </c>
      <c r="FM75" s="69">
        <v>0</v>
      </c>
      <c r="FN75" s="69">
        <v>0</v>
      </c>
      <c r="FO75" s="69">
        <v>0</v>
      </c>
      <c r="FP75" s="57" t="s">
        <v>212</v>
      </c>
      <c r="FQ75" s="57" t="s">
        <v>212</v>
      </c>
      <c r="FR75" s="214" t="s">
        <v>212</v>
      </c>
    </row>
    <row r="76" ht="14.1" customHeight="1" spans="1:174">
      <c r="A76" s="68" t="s">
        <v>349</v>
      </c>
      <c r="B76" s="68" t="s">
        <v>268</v>
      </c>
      <c r="C76" s="69">
        <v>9598.5844413</v>
      </c>
      <c r="D76" s="69">
        <v>7413.8157265</v>
      </c>
      <c r="E76" s="69">
        <v>1850.3720384</v>
      </c>
      <c r="F76" s="69">
        <v>334.3966764</v>
      </c>
      <c r="G76" s="69">
        <v>12845.1700062</v>
      </c>
      <c r="H76" s="69">
        <v>10554.878199</v>
      </c>
      <c r="I76" s="69">
        <v>1960.4367792</v>
      </c>
      <c r="J76" s="69">
        <v>329.855028</v>
      </c>
      <c r="K76" s="69">
        <v>14597.1573484</v>
      </c>
      <c r="L76" s="69">
        <v>10853.41773</v>
      </c>
      <c r="M76" s="69">
        <v>3358.217522</v>
      </c>
      <c r="N76" s="69">
        <v>385.5220964</v>
      </c>
      <c r="O76" s="69">
        <v>9598.5844413</v>
      </c>
      <c r="P76" s="69">
        <v>12845.1700062</v>
      </c>
      <c r="Q76" s="69">
        <v>14597.1573484</v>
      </c>
      <c r="R76" s="78">
        <v>13.6392694012953</v>
      </c>
      <c r="S76" s="79">
        <v>12.3683759942383</v>
      </c>
      <c r="T76" s="79" t="s">
        <v>212</v>
      </c>
      <c r="U76" s="69">
        <v>1</v>
      </c>
      <c r="V76" s="69">
        <v>0</v>
      </c>
      <c r="W76" s="64"/>
      <c r="X76" s="64"/>
      <c r="Y76" s="64"/>
      <c r="Z76" s="79">
        <v>0</v>
      </c>
      <c r="AA76" s="79">
        <v>0</v>
      </c>
      <c r="AB76" s="79">
        <v>0</v>
      </c>
      <c r="AC76" s="197">
        <v>0</v>
      </c>
      <c r="AD76" s="69">
        <v>0</v>
      </c>
      <c r="AE76" s="69">
        <v>0</v>
      </c>
      <c r="AF76" s="69">
        <v>0</v>
      </c>
      <c r="AG76" s="79">
        <v>-5.2</v>
      </c>
      <c r="AH76" s="69">
        <v>1</v>
      </c>
      <c r="AI76" s="64">
        <v>0</v>
      </c>
      <c r="AJ76" s="64"/>
      <c r="AK76" s="64"/>
      <c r="AL76" s="64"/>
      <c r="AM76" s="79">
        <v>0</v>
      </c>
      <c r="AN76" s="79">
        <v>0</v>
      </c>
      <c r="AO76" s="79">
        <v>0</v>
      </c>
      <c r="AP76" s="197">
        <v>0</v>
      </c>
      <c r="AQ76" s="69">
        <v>0</v>
      </c>
      <c r="AR76" s="69">
        <v>0</v>
      </c>
      <c r="AS76" s="69">
        <v>0</v>
      </c>
      <c r="AT76" s="69">
        <v>0</v>
      </c>
      <c r="AU76" s="69" t="s">
        <v>212</v>
      </c>
      <c r="AV76" s="79">
        <v>-4.9</v>
      </c>
      <c r="AW76" s="69">
        <v>1</v>
      </c>
      <c r="AX76" s="64">
        <v>0</v>
      </c>
      <c r="AY76" s="64"/>
      <c r="AZ76" s="64"/>
      <c r="BA76" s="64"/>
      <c r="BB76" s="79">
        <v>0</v>
      </c>
      <c r="BC76" s="79">
        <v>0</v>
      </c>
      <c r="BD76" s="79">
        <v>0</v>
      </c>
      <c r="BE76" s="197">
        <v>0</v>
      </c>
      <c r="BF76" s="69">
        <v>0</v>
      </c>
      <c r="BG76" s="69">
        <v>0</v>
      </c>
      <c r="BH76" s="69">
        <v>0</v>
      </c>
      <c r="BI76" s="69">
        <v>0</v>
      </c>
      <c r="BJ76" s="69" t="s">
        <v>212</v>
      </c>
      <c r="BK76" s="79">
        <v>-4.5</v>
      </c>
      <c r="BL76" s="69">
        <v>1</v>
      </c>
      <c r="BM76" s="64">
        <v>0</v>
      </c>
      <c r="BN76" s="64"/>
      <c r="BO76" s="64"/>
      <c r="BP76" s="64"/>
      <c r="BQ76" s="79">
        <v>0</v>
      </c>
      <c r="BR76" s="79">
        <v>0</v>
      </c>
      <c r="BS76" s="79">
        <v>0</v>
      </c>
      <c r="BT76" s="197">
        <v>0</v>
      </c>
      <c r="BU76" s="69">
        <v>0</v>
      </c>
      <c r="BV76" s="69">
        <v>0</v>
      </c>
      <c r="BW76" s="69">
        <v>0</v>
      </c>
      <c r="BX76" s="69">
        <v>0</v>
      </c>
      <c r="BY76" s="69" t="s">
        <v>212</v>
      </c>
      <c r="BZ76" s="79">
        <v>-3.9</v>
      </c>
      <c r="CA76" s="69">
        <v>1</v>
      </c>
      <c r="CB76" s="64">
        <v>0</v>
      </c>
      <c r="CC76" s="64"/>
      <c r="CD76" s="64"/>
      <c r="CE76" s="64"/>
      <c r="CF76" s="79">
        <v>0</v>
      </c>
      <c r="CG76" s="79">
        <v>0</v>
      </c>
      <c r="CH76" s="79">
        <v>0</v>
      </c>
      <c r="CI76" s="197">
        <v>0</v>
      </c>
      <c r="CJ76" s="69">
        <v>0</v>
      </c>
      <c r="CK76" s="69">
        <v>0</v>
      </c>
      <c r="CL76" s="69">
        <v>0</v>
      </c>
      <c r="CM76" s="69">
        <v>0</v>
      </c>
      <c r="CN76" s="69" t="s">
        <v>212</v>
      </c>
      <c r="CO76" s="79">
        <v>-3.1</v>
      </c>
      <c r="CP76" s="69">
        <v>1</v>
      </c>
      <c r="CQ76" s="64">
        <v>0</v>
      </c>
      <c r="CR76" s="64"/>
      <c r="CS76" s="64"/>
      <c r="CT76" s="64"/>
      <c r="CU76" s="79">
        <v>0</v>
      </c>
      <c r="CV76" s="79">
        <v>0</v>
      </c>
      <c r="CW76" s="79">
        <v>0</v>
      </c>
      <c r="CX76" s="197">
        <v>0</v>
      </c>
      <c r="CY76" s="69">
        <v>0</v>
      </c>
      <c r="CZ76" s="69">
        <v>0</v>
      </c>
      <c r="DA76" s="69">
        <v>0</v>
      </c>
      <c r="DB76" s="69">
        <v>0</v>
      </c>
      <c r="DC76" s="69" t="s">
        <v>212</v>
      </c>
      <c r="DD76" s="78">
        <v>-2</v>
      </c>
      <c r="DE76" s="69">
        <v>1</v>
      </c>
      <c r="DF76" s="64">
        <v>0</v>
      </c>
      <c r="DG76" s="64"/>
      <c r="DH76" s="64"/>
      <c r="DI76" s="64"/>
      <c r="DJ76" s="79">
        <v>0</v>
      </c>
      <c r="DK76" s="79">
        <v>0</v>
      </c>
      <c r="DL76" s="79">
        <v>0</v>
      </c>
      <c r="DM76" s="197">
        <v>0</v>
      </c>
      <c r="DN76" s="69">
        <v>0</v>
      </c>
      <c r="DO76" s="69">
        <v>0</v>
      </c>
      <c r="DP76" s="69">
        <v>0</v>
      </c>
      <c r="DQ76" s="69">
        <v>0</v>
      </c>
      <c r="DR76" s="69" t="s">
        <v>212</v>
      </c>
      <c r="DS76" s="78">
        <v>-0.1</v>
      </c>
      <c r="DT76" s="69">
        <v>1</v>
      </c>
      <c r="DU76" s="64">
        <v>0</v>
      </c>
      <c r="DV76" s="64"/>
      <c r="DW76" s="64"/>
      <c r="DX76" s="64"/>
      <c r="DY76" s="79">
        <v>0</v>
      </c>
      <c r="DZ76" s="79">
        <v>0</v>
      </c>
      <c r="EA76" s="79">
        <v>0</v>
      </c>
      <c r="EB76" s="197">
        <v>0</v>
      </c>
      <c r="EC76" s="69">
        <v>0</v>
      </c>
      <c r="ED76" s="69">
        <v>0</v>
      </c>
      <c r="EE76" s="69">
        <v>0</v>
      </c>
      <c r="EF76" s="69">
        <v>0</v>
      </c>
      <c r="EG76" s="69" t="s">
        <v>212</v>
      </c>
      <c r="EH76" s="79">
        <v>-0.1</v>
      </c>
      <c r="EI76" s="69">
        <v>1</v>
      </c>
      <c r="EJ76" s="64">
        <v>0</v>
      </c>
      <c r="EK76" s="64"/>
      <c r="EL76" s="64"/>
      <c r="EM76" s="64"/>
      <c r="EN76" s="79">
        <v>0</v>
      </c>
      <c r="EO76" s="79">
        <v>0</v>
      </c>
      <c r="EP76" s="79">
        <v>0</v>
      </c>
      <c r="EQ76" s="69">
        <v>0</v>
      </c>
      <c r="ER76" s="69">
        <v>0</v>
      </c>
      <c r="ES76" s="69">
        <v>0</v>
      </c>
      <c r="ET76" s="69">
        <v>0</v>
      </c>
      <c r="EU76" s="69">
        <v>0</v>
      </c>
      <c r="EV76" s="69" t="s">
        <v>212</v>
      </c>
      <c r="EW76" s="69" t="s">
        <v>212</v>
      </c>
      <c r="EX76" s="69"/>
      <c r="EY76" s="69">
        <v>149023</v>
      </c>
      <c r="EZ76" s="69">
        <v>125176</v>
      </c>
      <c r="FA76" s="69">
        <v>118020</v>
      </c>
      <c r="FB76" s="78">
        <v>-5.71675081485269</v>
      </c>
      <c r="FC76" s="69">
        <v>1</v>
      </c>
      <c r="FD76" s="64">
        <v>1</v>
      </c>
      <c r="FE76" s="64"/>
      <c r="FF76" s="64"/>
      <c r="FG76" s="64"/>
      <c r="FH76" s="79">
        <v>0</v>
      </c>
      <c r="FI76" s="79">
        <v>0</v>
      </c>
      <c r="FJ76" s="79">
        <v>0</v>
      </c>
      <c r="FK76" s="197">
        <v>0</v>
      </c>
      <c r="FL76" s="69">
        <v>0</v>
      </c>
      <c r="FM76" s="69">
        <v>0</v>
      </c>
      <c r="FN76" s="69">
        <v>0</v>
      </c>
      <c r="FO76" s="69">
        <v>0</v>
      </c>
      <c r="FP76" s="57" t="s">
        <v>212</v>
      </c>
      <c r="FQ76" s="57" t="s">
        <v>212</v>
      </c>
      <c r="FR76" s="214" t="s">
        <v>212</v>
      </c>
    </row>
    <row r="77" ht="14.1" customHeight="1" spans="1:174">
      <c r="A77" s="68" t="s">
        <v>350</v>
      </c>
      <c r="B77" s="68" t="s">
        <v>268</v>
      </c>
      <c r="C77" s="69">
        <v>5635.180411</v>
      </c>
      <c r="D77" s="69">
        <v>4426.328757</v>
      </c>
      <c r="E77" s="69">
        <v>1160.8871512</v>
      </c>
      <c r="F77" s="69">
        <v>47.9645028</v>
      </c>
      <c r="G77" s="69">
        <v>9436.1067019</v>
      </c>
      <c r="H77" s="69">
        <v>8362.0622475</v>
      </c>
      <c r="I77" s="69">
        <v>969.3014428</v>
      </c>
      <c r="J77" s="69">
        <v>104.7430116</v>
      </c>
      <c r="K77" s="69">
        <v>7010.4313972</v>
      </c>
      <c r="L77" s="69">
        <v>5857.12686</v>
      </c>
      <c r="M77" s="69">
        <v>1007.2179076</v>
      </c>
      <c r="N77" s="69">
        <v>146.0866296</v>
      </c>
      <c r="O77" s="69">
        <v>5635.180411</v>
      </c>
      <c r="P77" s="69">
        <v>9436.1067019</v>
      </c>
      <c r="Q77" s="69">
        <v>7010.4313972</v>
      </c>
      <c r="R77" s="78">
        <v>-25.7063149170577</v>
      </c>
      <c r="S77" s="79">
        <v>4.87495664072877</v>
      </c>
      <c r="T77" s="79" t="s">
        <v>212</v>
      </c>
      <c r="U77" s="69">
        <v>1</v>
      </c>
      <c r="V77" s="69">
        <v>0</v>
      </c>
      <c r="W77" s="64"/>
      <c r="X77" s="64"/>
      <c r="Y77" s="64"/>
      <c r="Z77" s="79">
        <v>0</v>
      </c>
      <c r="AA77" s="79">
        <v>0</v>
      </c>
      <c r="AB77" s="79">
        <v>0</v>
      </c>
      <c r="AC77" s="197">
        <v>0</v>
      </c>
      <c r="AD77" s="69">
        <v>0</v>
      </c>
      <c r="AE77" s="69">
        <v>0</v>
      </c>
      <c r="AF77" s="69">
        <v>0</v>
      </c>
      <c r="AG77" s="79">
        <v>3.5</v>
      </c>
      <c r="AH77" s="69">
        <v>1</v>
      </c>
      <c r="AI77" s="64">
        <v>0</v>
      </c>
      <c r="AJ77" s="64"/>
      <c r="AK77" s="64"/>
      <c r="AL77" s="64"/>
      <c r="AM77" s="79">
        <v>0</v>
      </c>
      <c r="AN77" s="79">
        <v>0</v>
      </c>
      <c r="AO77" s="79">
        <v>0</v>
      </c>
      <c r="AP77" s="197">
        <v>0</v>
      </c>
      <c r="AQ77" s="69">
        <v>0</v>
      </c>
      <c r="AR77" s="69">
        <v>0</v>
      </c>
      <c r="AS77" s="69">
        <v>0</v>
      </c>
      <c r="AT77" s="69">
        <v>0</v>
      </c>
      <c r="AU77" s="69" t="s">
        <v>212</v>
      </c>
      <c r="AV77" s="79">
        <v>3.2</v>
      </c>
      <c r="AW77" s="69">
        <v>1</v>
      </c>
      <c r="AX77" s="64">
        <v>0</v>
      </c>
      <c r="AY77" s="64"/>
      <c r="AZ77" s="64"/>
      <c r="BA77" s="64"/>
      <c r="BB77" s="79">
        <v>0</v>
      </c>
      <c r="BC77" s="79">
        <v>0</v>
      </c>
      <c r="BD77" s="79">
        <v>0</v>
      </c>
      <c r="BE77" s="197">
        <v>0</v>
      </c>
      <c r="BF77" s="69">
        <v>0</v>
      </c>
      <c r="BG77" s="69">
        <v>0</v>
      </c>
      <c r="BH77" s="69">
        <v>0</v>
      </c>
      <c r="BI77" s="69">
        <v>0</v>
      </c>
      <c r="BJ77" s="69" t="s">
        <v>212</v>
      </c>
      <c r="BK77" s="79">
        <v>2.7</v>
      </c>
      <c r="BL77" s="69">
        <v>1</v>
      </c>
      <c r="BM77" s="64">
        <v>0</v>
      </c>
      <c r="BN77" s="64"/>
      <c r="BO77" s="64"/>
      <c r="BP77" s="64"/>
      <c r="BQ77" s="79">
        <v>0</v>
      </c>
      <c r="BR77" s="79">
        <v>0</v>
      </c>
      <c r="BS77" s="79">
        <v>0</v>
      </c>
      <c r="BT77" s="197">
        <v>0</v>
      </c>
      <c r="BU77" s="69">
        <v>0</v>
      </c>
      <c r="BV77" s="69">
        <v>0</v>
      </c>
      <c r="BW77" s="69">
        <v>0</v>
      </c>
      <c r="BX77" s="69">
        <v>0</v>
      </c>
      <c r="BY77" s="69" t="s">
        <v>212</v>
      </c>
      <c r="BZ77" s="79">
        <v>2.1</v>
      </c>
      <c r="CA77" s="69">
        <v>1</v>
      </c>
      <c r="CB77" s="64">
        <v>0</v>
      </c>
      <c r="CC77" s="64"/>
      <c r="CD77" s="64"/>
      <c r="CE77" s="64"/>
      <c r="CF77" s="79">
        <v>0</v>
      </c>
      <c r="CG77" s="79">
        <v>0</v>
      </c>
      <c r="CH77" s="79">
        <v>0</v>
      </c>
      <c r="CI77" s="197">
        <v>0</v>
      </c>
      <c r="CJ77" s="69">
        <v>0</v>
      </c>
      <c r="CK77" s="69">
        <v>0</v>
      </c>
      <c r="CL77" s="69">
        <v>0</v>
      </c>
      <c r="CM77" s="69">
        <v>0</v>
      </c>
      <c r="CN77" s="69" t="s">
        <v>212</v>
      </c>
      <c r="CO77" s="79">
        <v>1.3</v>
      </c>
      <c r="CP77" s="69">
        <v>1</v>
      </c>
      <c r="CQ77" s="64">
        <v>0</v>
      </c>
      <c r="CR77" s="64"/>
      <c r="CS77" s="64"/>
      <c r="CT77" s="64"/>
      <c r="CU77" s="79">
        <v>0</v>
      </c>
      <c r="CV77" s="79">
        <v>0</v>
      </c>
      <c r="CW77" s="79">
        <v>0</v>
      </c>
      <c r="CX77" s="197">
        <v>0</v>
      </c>
      <c r="CY77" s="69">
        <v>0</v>
      </c>
      <c r="CZ77" s="69">
        <v>0</v>
      </c>
      <c r="DA77" s="69">
        <v>0</v>
      </c>
      <c r="DB77" s="69">
        <v>0</v>
      </c>
      <c r="DC77" s="69" t="s">
        <v>212</v>
      </c>
      <c r="DD77" s="78">
        <v>-0.1</v>
      </c>
      <c r="DE77" s="69">
        <v>1</v>
      </c>
      <c r="DF77" s="64">
        <v>0</v>
      </c>
      <c r="DG77" s="64"/>
      <c r="DH77" s="64"/>
      <c r="DI77" s="64"/>
      <c r="DJ77" s="79">
        <v>0</v>
      </c>
      <c r="DK77" s="79">
        <v>0</v>
      </c>
      <c r="DL77" s="79">
        <v>0</v>
      </c>
      <c r="DM77" s="197">
        <v>0</v>
      </c>
      <c r="DN77" s="69">
        <v>0</v>
      </c>
      <c r="DO77" s="69">
        <v>0</v>
      </c>
      <c r="DP77" s="69">
        <v>0</v>
      </c>
      <c r="DQ77" s="69">
        <v>0</v>
      </c>
      <c r="DR77" s="69" t="s">
        <v>212</v>
      </c>
      <c r="DS77" s="78">
        <v>-2.3</v>
      </c>
      <c r="DT77" s="69">
        <v>1</v>
      </c>
      <c r="DU77" s="64">
        <v>0</v>
      </c>
      <c r="DV77" s="64"/>
      <c r="DW77" s="64"/>
      <c r="DX77" s="64"/>
      <c r="DY77" s="79">
        <v>0</v>
      </c>
      <c r="DZ77" s="79">
        <v>0</v>
      </c>
      <c r="EA77" s="79">
        <v>0</v>
      </c>
      <c r="EB77" s="197">
        <v>0</v>
      </c>
      <c r="EC77" s="69">
        <v>0</v>
      </c>
      <c r="ED77" s="69">
        <v>0</v>
      </c>
      <c r="EE77" s="69">
        <v>0</v>
      </c>
      <c r="EF77" s="69">
        <v>0</v>
      </c>
      <c r="EG77" s="69" t="s">
        <v>212</v>
      </c>
      <c r="EH77" s="79">
        <v>-2.3</v>
      </c>
      <c r="EI77" s="69">
        <v>1</v>
      </c>
      <c r="EJ77" s="64">
        <v>0</v>
      </c>
      <c r="EK77" s="64"/>
      <c r="EL77" s="64"/>
      <c r="EM77" s="64"/>
      <c r="EN77" s="79">
        <v>0</v>
      </c>
      <c r="EO77" s="79">
        <v>0</v>
      </c>
      <c r="EP77" s="79">
        <v>0</v>
      </c>
      <c r="EQ77" s="69">
        <v>0</v>
      </c>
      <c r="ER77" s="69">
        <v>0</v>
      </c>
      <c r="ES77" s="69">
        <v>0</v>
      </c>
      <c r="ET77" s="69">
        <v>0</v>
      </c>
      <c r="EU77" s="69">
        <v>0</v>
      </c>
      <c r="EV77" s="69" t="s">
        <v>212</v>
      </c>
      <c r="EW77" s="69" t="s">
        <v>212</v>
      </c>
      <c r="EX77" s="69"/>
      <c r="EY77" s="69">
        <v>158524</v>
      </c>
      <c r="EZ77" s="69">
        <v>138233</v>
      </c>
      <c r="FA77" s="69">
        <v>143805</v>
      </c>
      <c r="FB77" s="78">
        <v>4.03087540601739</v>
      </c>
      <c r="FC77" s="69">
        <v>1</v>
      </c>
      <c r="FD77" s="64">
        <v>1</v>
      </c>
      <c r="FE77" s="64"/>
      <c r="FF77" s="64"/>
      <c r="FG77" s="64"/>
      <c r="FH77" s="79">
        <v>0</v>
      </c>
      <c r="FI77" s="79">
        <v>0</v>
      </c>
      <c r="FJ77" s="79">
        <v>0</v>
      </c>
      <c r="FK77" s="197">
        <v>0</v>
      </c>
      <c r="FL77" s="69">
        <v>0</v>
      </c>
      <c r="FM77" s="69">
        <v>0</v>
      </c>
      <c r="FN77" s="69">
        <v>0</v>
      </c>
      <c r="FO77" s="69">
        <v>0</v>
      </c>
      <c r="FP77" s="57" t="s">
        <v>212</v>
      </c>
      <c r="FQ77" s="57" t="s">
        <v>212</v>
      </c>
      <c r="FR77" s="214" t="s">
        <v>212</v>
      </c>
    </row>
    <row r="78" ht="14.1" customHeight="1" spans="1:174">
      <c r="A78" s="68" t="s">
        <v>351</v>
      </c>
      <c r="B78" s="68" t="s">
        <v>268</v>
      </c>
      <c r="C78" s="69">
        <v>6536.4201675</v>
      </c>
      <c r="D78" s="69">
        <v>5897.1947975</v>
      </c>
      <c r="E78" s="69">
        <v>592.5236208</v>
      </c>
      <c r="F78" s="69">
        <v>46.7017492</v>
      </c>
      <c r="G78" s="69">
        <v>8215.1529512</v>
      </c>
      <c r="H78" s="69">
        <v>6229.36569</v>
      </c>
      <c r="I78" s="69">
        <v>1900.7261544</v>
      </c>
      <c r="J78" s="69">
        <v>85.0611068</v>
      </c>
      <c r="K78" s="69">
        <v>8611.9006455</v>
      </c>
      <c r="L78" s="69">
        <v>6291.0038235</v>
      </c>
      <c r="M78" s="69">
        <v>2234.6068564</v>
      </c>
      <c r="N78" s="69">
        <v>86.2899656</v>
      </c>
      <c r="O78" s="69">
        <v>6536.4201675</v>
      </c>
      <c r="P78" s="69">
        <v>8215.1529512</v>
      </c>
      <c r="Q78" s="69">
        <v>8611.9006455</v>
      </c>
      <c r="R78" s="78">
        <v>4.82946205209787</v>
      </c>
      <c r="S78" s="79">
        <v>17.9800418512642</v>
      </c>
      <c r="T78" s="79" t="s">
        <v>212</v>
      </c>
      <c r="U78" s="69">
        <v>1</v>
      </c>
      <c r="V78" s="69">
        <v>0</v>
      </c>
      <c r="W78" s="64"/>
      <c r="X78" s="64"/>
      <c r="Y78" s="64"/>
      <c r="Z78" s="79">
        <v>0</v>
      </c>
      <c r="AA78" s="79">
        <v>0</v>
      </c>
      <c r="AB78" s="79">
        <v>0</v>
      </c>
      <c r="AC78" s="197">
        <v>0</v>
      </c>
      <c r="AD78" s="69">
        <v>0</v>
      </c>
      <c r="AE78" s="69">
        <v>0</v>
      </c>
      <c r="AF78" s="69">
        <v>0</v>
      </c>
      <c r="AG78" s="79">
        <v>4.7</v>
      </c>
      <c r="AH78" s="69">
        <v>1</v>
      </c>
      <c r="AI78" s="64">
        <v>0</v>
      </c>
      <c r="AJ78" s="64"/>
      <c r="AK78" s="64"/>
      <c r="AL78" s="64"/>
      <c r="AM78" s="79">
        <v>0</v>
      </c>
      <c r="AN78" s="79">
        <v>0</v>
      </c>
      <c r="AO78" s="79">
        <v>0</v>
      </c>
      <c r="AP78" s="197">
        <v>0</v>
      </c>
      <c r="AQ78" s="69">
        <v>0</v>
      </c>
      <c r="AR78" s="69">
        <v>0</v>
      </c>
      <c r="AS78" s="69">
        <v>0</v>
      </c>
      <c r="AT78" s="69">
        <v>0</v>
      </c>
      <c r="AU78" s="69" t="s">
        <v>212</v>
      </c>
      <c r="AV78" s="79">
        <v>4.7</v>
      </c>
      <c r="AW78" s="69">
        <v>1</v>
      </c>
      <c r="AX78" s="64">
        <v>0</v>
      </c>
      <c r="AY78" s="64"/>
      <c r="AZ78" s="64"/>
      <c r="BA78" s="64"/>
      <c r="BB78" s="79">
        <v>0</v>
      </c>
      <c r="BC78" s="79">
        <v>0</v>
      </c>
      <c r="BD78" s="79">
        <v>0</v>
      </c>
      <c r="BE78" s="197">
        <v>0</v>
      </c>
      <c r="BF78" s="69">
        <v>0</v>
      </c>
      <c r="BG78" s="69">
        <v>0</v>
      </c>
      <c r="BH78" s="69">
        <v>0</v>
      </c>
      <c r="BI78" s="69">
        <v>0</v>
      </c>
      <c r="BJ78" s="69" t="s">
        <v>212</v>
      </c>
      <c r="BK78" s="79">
        <v>4.7</v>
      </c>
      <c r="BL78" s="69">
        <v>1</v>
      </c>
      <c r="BM78" s="64">
        <v>0</v>
      </c>
      <c r="BN78" s="64"/>
      <c r="BO78" s="64"/>
      <c r="BP78" s="64"/>
      <c r="BQ78" s="79">
        <v>0</v>
      </c>
      <c r="BR78" s="79">
        <v>0</v>
      </c>
      <c r="BS78" s="79">
        <v>0</v>
      </c>
      <c r="BT78" s="197">
        <v>0</v>
      </c>
      <c r="BU78" s="69">
        <v>0</v>
      </c>
      <c r="BV78" s="69">
        <v>0</v>
      </c>
      <c r="BW78" s="69">
        <v>0</v>
      </c>
      <c r="BX78" s="69">
        <v>0</v>
      </c>
      <c r="BY78" s="69" t="s">
        <v>212</v>
      </c>
      <c r="BZ78" s="79">
        <v>4.7</v>
      </c>
      <c r="CA78" s="69">
        <v>1</v>
      </c>
      <c r="CB78" s="64">
        <v>0</v>
      </c>
      <c r="CC78" s="64"/>
      <c r="CD78" s="64"/>
      <c r="CE78" s="64"/>
      <c r="CF78" s="79">
        <v>0</v>
      </c>
      <c r="CG78" s="79">
        <v>0</v>
      </c>
      <c r="CH78" s="79">
        <v>0</v>
      </c>
      <c r="CI78" s="197">
        <v>0</v>
      </c>
      <c r="CJ78" s="69">
        <v>0</v>
      </c>
      <c r="CK78" s="69">
        <v>0</v>
      </c>
      <c r="CL78" s="69">
        <v>0</v>
      </c>
      <c r="CM78" s="69">
        <v>0</v>
      </c>
      <c r="CN78" s="69" t="s">
        <v>212</v>
      </c>
      <c r="CO78" s="79">
        <v>4.7</v>
      </c>
      <c r="CP78" s="69">
        <v>1</v>
      </c>
      <c r="CQ78" s="64">
        <v>0</v>
      </c>
      <c r="CR78" s="64"/>
      <c r="CS78" s="64"/>
      <c r="CT78" s="64"/>
      <c r="CU78" s="79">
        <v>0</v>
      </c>
      <c r="CV78" s="79">
        <v>0</v>
      </c>
      <c r="CW78" s="79">
        <v>0</v>
      </c>
      <c r="CX78" s="197">
        <v>0</v>
      </c>
      <c r="CY78" s="69">
        <v>0</v>
      </c>
      <c r="CZ78" s="69">
        <v>0</v>
      </c>
      <c r="DA78" s="69">
        <v>0</v>
      </c>
      <c r="DB78" s="69">
        <v>0</v>
      </c>
      <c r="DC78" s="69" t="s">
        <v>212</v>
      </c>
      <c r="DD78" s="78">
        <v>4.7</v>
      </c>
      <c r="DE78" s="69">
        <v>1</v>
      </c>
      <c r="DF78" s="64">
        <v>0</v>
      </c>
      <c r="DG78" s="64"/>
      <c r="DH78" s="64"/>
      <c r="DI78" s="64"/>
      <c r="DJ78" s="79">
        <v>0</v>
      </c>
      <c r="DK78" s="79">
        <v>0</v>
      </c>
      <c r="DL78" s="79">
        <v>0</v>
      </c>
      <c r="DM78" s="197">
        <v>0</v>
      </c>
      <c r="DN78" s="69">
        <v>0</v>
      </c>
      <c r="DO78" s="69">
        <v>0</v>
      </c>
      <c r="DP78" s="69">
        <v>0</v>
      </c>
      <c r="DQ78" s="69">
        <v>0</v>
      </c>
      <c r="DR78" s="69" t="s">
        <v>212</v>
      </c>
      <c r="DS78" s="78">
        <v>4.7</v>
      </c>
      <c r="DT78" s="69">
        <v>1</v>
      </c>
      <c r="DU78" s="64">
        <v>0</v>
      </c>
      <c r="DV78" s="64"/>
      <c r="DW78" s="64"/>
      <c r="DX78" s="64"/>
      <c r="DY78" s="79">
        <v>0</v>
      </c>
      <c r="DZ78" s="79">
        <v>0</v>
      </c>
      <c r="EA78" s="79">
        <v>0</v>
      </c>
      <c r="EB78" s="197">
        <v>0</v>
      </c>
      <c r="EC78" s="69">
        <v>0</v>
      </c>
      <c r="ED78" s="69">
        <v>0</v>
      </c>
      <c r="EE78" s="69">
        <v>0</v>
      </c>
      <c r="EF78" s="69">
        <v>0</v>
      </c>
      <c r="EG78" s="69" t="s">
        <v>212</v>
      </c>
      <c r="EH78" s="79">
        <v>4.7</v>
      </c>
      <c r="EI78" s="69">
        <v>1</v>
      </c>
      <c r="EJ78" s="64">
        <v>0</v>
      </c>
      <c r="EK78" s="64"/>
      <c r="EL78" s="64"/>
      <c r="EM78" s="64"/>
      <c r="EN78" s="79">
        <v>0</v>
      </c>
      <c r="EO78" s="79">
        <v>0</v>
      </c>
      <c r="EP78" s="79">
        <v>0</v>
      </c>
      <c r="EQ78" s="69">
        <v>0</v>
      </c>
      <c r="ER78" s="69">
        <v>0</v>
      </c>
      <c r="ES78" s="69">
        <v>0</v>
      </c>
      <c r="ET78" s="69">
        <v>0</v>
      </c>
      <c r="EU78" s="69">
        <v>0</v>
      </c>
      <c r="EV78" s="69" t="s">
        <v>212</v>
      </c>
      <c r="EW78" s="69" t="s">
        <v>212</v>
      </c>
      <c r="EX78" s="69"/>
      <c r="EY78" s="69">
        <v>44897</v>
      </c>
      <c r="EZ78" s="69">
        <v>45771</v>
      </c>
      <c r="FA78" s="69">
        <v>47897</v>
      </c>
      <c r="FB78" s="78">
        <v>4.64486246750127</v>
      </c>
      <c r="FC78" s="69">
        <v>1</v>
      </c>
      <c r="FD78" s="64">
        <v>0</v>
      </c>
      <c r="FE78" s="64"/>
      <c r="FF78" s="64"/>
      <c r="FG78" s="64"/>
      <c r="FH78" s="79">
        <v>0</v>
      </c>
      <c r="FI78" s="79">
        <v>0</v>
      </c>
      <c r="FJ78" s="79">
        <v>0</v>
      </c>
      <c r="FK78" s="197">
        <v>0</v>
      </c>
      <c r="FL78" s="69">
        <v>0</v>
      </c>
      <c r="FM78" s="69">
        <v>0</v>
      </c>
      <c r="FN78" s="69">
        <v>0</v>
      </c>
      <c r="FO78" s="69">
        <v>0</v>
      </c>
      <c r="FP78" s="57" t="s">
        <v>212</v>
      </c>
      <c r="FQ78" s="57" t="s">
        <v>212</v>
      </c>
      <c r="FR78" s="214" t="s">
        <v>212</v>
      </c>
    </row>
    <row r="79" ht="14.1" customHeight="1" spans="1:174">
      <c r="A79" s="68" t="s">
        <v>352</v>
      </c>
      <c r="B79" s="68" t="s">
        <v>268</v>
      </c>
      <c r="C79" s="69">
        <v>27059.6132156</v>
      </c>
      <c r="D79" s="69">
        <v>21331.602038</v>
      </c>
      <c r="E79" s="69">
        <v>5207.0484796</v>
      </c>
      <c r="F79" s="69">
        <v>520.962698</v>
      </c>
      <c r="G79" s="69">
        <v>25947.340395</v>
      </c>
      <c r="H79" s="69">
        <v>21351.494189</v>
      </c>
      <c r="I79" s="69">
        <v>4389.4635032</v>
      </c>
      <c r="J79" s="69">
        <v>206.3827028</v>
      </c>
      <c r="K79" s="69">
        <v>28266.0261999</v>
      </c>
      <c r="L79" s="69">
        <v>20615.4071375</v>
      </c>
      <c r="M79" s="69">
        <v>7315.5665768</v>
      </c>
      <c r="N79" s="69">
        <v>335.0524856</v>
      </c>
      <c r="O79" s="69">
        <v>27059.6132156</v>
      </c>
      <c r="P79" s="69">
        <v>25947.340395</v>
      </c>
      <c r="Q79" s="69">
        <v>28266.0261999</v>
      </c>
      <c r="R79" s="78">
        <v>8.93612127332635</v>
      </c>
      <c r="S79" s="79">
        <v>22.1011354714842</v>
      </c>
      <c r="T79" s="79" t="s">
        <v>212</v>
      </c>
      <c r="U79" s="69">
        <v>1</v>
      </c>
      <c r="V79" s="69">
        <v>0</v>
      </c>
      <c r="W79" s="64"/>
      <c r="X79" s="64"/>
      <c r="Y79" s="64"/>
      <c r="Z79" s="79">
        <v>0</v>
      </c>
      <c r="AA79" s="79">
        <v>0</v>
      </c>
      <c r="AB79" s="79">
        <v>0</v>
      </c>
      <c r="AC79" s="197">
        <v>0</v>
      </c>
      <c r="AD79" s="69">
        <v>0</v>
      </c>
      <c r="AE79" s="69">
        <v>0</v>
      </c>
      <c r="AF79" s="69">
        <v>0</v>
      </c>
      <c r="AG79" s="79">
        <v>53.6</v>
      </c>
      <c r="AH79" s="69">
        <v>0</v>
      </c>
      <c r="AI79" s="64">
        <v>0</v>
      </c>
      <c r="AJ79" s="64"/>
      <c r="AK79" s="64"/>
      <c r="AL79" s="64"/>
      <c r="AM79" s="79">
        <v>5</v>
      </c>
      <c r="AN79" s="79">
        <v>15</v>
      </c>
      <c r="AO79" s="79">
        <v>17.8</v>
      </c>
      <c r="AP79" s="197">
        <v>747.283403376</v>
      </c>
      <c r="AQ79" s="69">
        <v>51.89468079</v>
      </c>
      <c r="AR79" s="69">
        <v>233.526063555</v>
      </c>
      <c r="AS79" s="69">
        <v>461.862659031</v>
      </c>
      <c r="AT79" s="69">
        <v>747.283403376</v>
      </c>
      <c r="AU79" s="69" t="s">
        <v>212</v>
      </c>
      <c r="AV79" s="79">
        <v>51.4</v>
      </c>
      <c r="AW79" s="69">
        <v>0</v>
      </c>
      <c r="AX79" s="64">
        <v>0</v>
      </c>
      <c r="AY79" s="64"/>
      <c r="AZ79" s="64"/>
      <c r="BA79" s="64"/>
      <c r="BB79" s="79">
        <v>5</v>
      </c>
      <c r="BC79" s="79">
        <v>15</v>
      </c>
      <c r="BD79" s="79">
        <v>14.6</v>
      </c>
      <c r="BE79" s="197">
        <v>664.251914112</v>
      </c>
      <c r="BF79" s="69">
        <v>51.89468079</v>
      </c>
      <c r="BG79" s="69">
        <v>233.526063555</v>
      </c>
      <c r="BH79" s="69">
        <v>378.831169767</v>
      </c>
      <c r="BI79" s="69">
        <v>664.251914112</v>
      </c>
      <c r="BJ79" s="69" t="s">
        <v>212</v>
      </c>
      <c r="BK79" s="79">
        <v>48.7</v>
      </c>
      <c r="BL79" s="69">
        <v>0</v>
      </c>
      <c r="BM79" s="64">
        <v>0</v>
      </c>
      <c r="BN79" s="64"/>
      <c r="BO79" s="64"/>
      <c r="BP79" s="64"/>
      <c r="BQ79" s="79">
        <v>5</v>
      </c>
      <c r="BR79" s="79">
        <v>15</v>
      </c>
      <c r="BS79" s="79">
        <v>10.6</v>
      </c>
      <c r="BT79" s="197">
        <v>560.462552532</v>
      </c>
      <c r="BU79" s="69">
        <v>51.89468079</v>
      </c>
      <c r="BV79" s="69">
        <v>233.526063555</v>
      </c>
      <c r="BW79" s="69">
        <v>275.041808187</v>
      </c>
      <c r="BX79" s="69">
        <v>560.462552532</v>
      </c>
      <c r="BY79" s="69" t="s">
        <v>212</v>
      </c>
      <c r="BZ79" s="79">
        <v>45.5</v>
      </c>
      <c r="CA79" s="69">
        <v>0</v>
      </c>
      <c r="CB79" s="64">
        <v>0</v>
      </c>
      <c r="CC79" s="64"/>
      <c r="CD79" s="64"/>
      <c r="CE79" s="64"/>
      <c r="CF79" s="79">
        <v>5</v>
      </c>
      <c r="CG79" s="79">
        <v>15</v>
      </c>
      <c r="CH79" s="79">
        <v>5.9</v>
      </c>
      <c r="CI79" s="197">
        <v>438.5100526755</v>
      </c>
      <c r="CJ79" s="69">
        <v>51.89468079</v>
      </c>
      <c r="CK79" s="69">
        <v>233.526063555</v>
      </c>
      <c r="CL79" s="69">
        <v>153.0893083305</v>
      </c>
      <c r="CM79" s="69">
        <v>438.5100526755</v>
      </c>
      <c r="CN79" s="69" t="s">
        <v>212</v>
      </c>
      <c r="CO79" s="79">
        <v>41.6</v>
      </c>
      <c r="CP79" s="69">
        <v>0</v>
      </c>
      <c r="CQ79" s="64">
        <v>0</v>
      </c>
      <c r="CR79" s="64"/>
      <c r="CS79" s="64"/>
      <c r="CT79" s="64"/>
      <c r="CU79" s="79">
        <v>5</v>
      </c>
      <c r="CV79" s="79">
        <v>15</v>
      </c>
      <c r="CW79" s="79">
        <v>0.200000000000003</v>
      </c>
      <c r="CX79" s="197">
        <v>290.610212424</v>
      </c>
      <c r="CY79" s="69">
        <v>51.89468079</v>
      </c>
      <c r="CZ79" s="69">
        <v>233.526063555</v>
      </c>
      <c r="DA79" s="69">
        <v>5.18946807900007</v>
      </c>
      <c r="DB79" s="69">
        <v>290.610212424</v>
      </c>
      <c r="DC79" s="69" t="s">
        <v>212</v>
      </c>
      <c r="DD79" s="78">
        <v>36.6</v>
      </c>
      <c r="DE79" s="69">
        <v>0</v>
      </c>
      <c r="DF79" s="64">
        <v>0</v>
      </c>
      <c r="DG79" s="64"/>
      <c r="DH79" s="64"/>
      <c r="DI79" s="64"/>
      <c r="DJ79" s="79">
        <v>5</v>
      </c>
      <c r="DK79" s="79">
        <v>7.8</v>
      </c>
      <c r="DL79" s="79">
        <v>0</v>
      </c>
      <c r="DM79" s="197">
        <v>173.3282338386</v>
      </c>
      <c r="DN79" s="69">
        <v>51.89468079</v>
      </c>
      <c r="DO79" s="69">
        <v>121.4335530486</v>
      </c>
      <c r="DP79" s="69">
        <v>0</v>
      </c>
      <c r="DQ79" s="69">
        <v>173.3282338386</v>
      </c>
      <c r="DR79" s="69" t="s">
        <v>212</v>
      </c>
      <c r="DS79" s="78">
        <v>30.1</v>
      </c>
      <c r="DT79" s="69">
        <v>0</v>
      </c>
      <c r="DU79" s="64">
        <v>0</v>
      </c>
      <c r="DV79" s="64"/>
      <c r="DW79" s="64"/>
      <c r="DX79" s="64"/>
      <c r="DY79" s="79">
        <v>3.2</v>
      </c>
      <c r="DZ79" s="79">
        <v>0</v>
      </c>
      <c r="EA79" s="79">
        <v>0</v>
      </c>
      <c r="EB79" s="197">
        <v>33.2125957056</v>
      </c>
      <c r="EC79" s="69">
        <v>33.2125957056</v>
      </c>
      <c r="ED79" s="69">
        <v>0</v>
      </c>
      <c r="EE79" s="69">
        <v>0</v>
      </c>
      <c r="EF79" s="69">
        <v>33.2125957056</v>
      </c>
      <c r="EG79" s="69" t="s">
        <v>212</v>
      </c>
      <c r="EH79" s="79">
        <v>30.1</v>
      </c>
      <c r="EI79" s="69">
        <v>0</v>
      </c>
      <c r="EJ79" s="64">
        <v>0</v>
      </c>
      <c r="EK79" s="64"/>
      <c r="EL79" s="64"/>
      <c r="EM79" s="64"/>
      <c r="EN79" s="79">
        <v>3.2</v>
      </c>
      <c r="EO79" s="79">
        <v>0</v>
      </c>
      <c r="EP79" s="79">
        <v>0</v>
      </c>
      <c r="EQ79" s="69">
        <v>2.967917830272</v>
      </c>
      <c r="ER79" s="69">
        <v>2.967917830272</v>
      </c>
      <c r="ES79" s="69">
        <v>0</v>
      </c>
      <c r="ET79" s="69">
        <v>0</v>
      </c>
      <c r="EU79" s="69">
        <v>2.967917830272</v>
      </c>
      <c r="EV79" s="69">
        <v>100</v>
      </c>
      <c r="EW79" s="69" t="s">
        <v>212</v>
      </c>
      <c r="EX79" s="69"/>
      <c r="EY79" s="69">
        <v>104120</v>
      </c>
      <c r="EZ79" s="69">
        <v>81384</v>
      </c>
      <c r="FA79" s="69">
        <v>127894</v>
      </c>
      <c r="FB79" s="78">
        <v>57.1488253219306</v>
      </c>
      <c r="FC79" s="69">
        <v>0</v>
      </c>
      <c r="FD79" s="64">
        <v>0</v>
      </c>
      <c r="FE79" s="64"/>
      <c r="FF79" s="64"/>
      <c r="FG79" s="64"/>
      <c r="FH79" s="79">
        <v>5</v>
      </c>
      <c r="FI79" s="79">
        <v>15</v>
      </c>
      <c r="FJ79" s="79">
        <v>22.9426478974922</v>
      </c>
      <c r="FK79" s="197">
        <v>2762.3884564895</v>
      </c>
      <c r="FL79" s="69">
        <v>162.768</v>
      </c>
      <c r="FM79" s="69">
        <v>732.456</v>
      </c>
      <c r="FN79" s="69">
        <v>1867.1644564895</v>
      </c>
      <c r="FO79" s="69">
        <v>2762.3884564895</v>
      </c>
      <c r="FP79" s="57" t="s">
        <v>242</v>
      </c>
      <c r="FQ79" s="57" t="s">
        <v>242</v>
      </c>
      <c r="FR79" s="214">
        <v>1</v>
      </c>
    </row>
    <row r="81" hidden="1" outlineLevel="1" spans="16:17">
      <c r="P81" s="57">
        <v>5008968.87753112</v>
      </c>
      <c r="Q81" s="57">
        <v>6888271.65381028</v>
      </c>
    </row>
    <row r="82" hidden="1" outlineLevel="1"/>
    <row r="83" hidden="1" outlineLevel="1" collapsed="1" spans="42:132">
      <c r="AP83" s="216">
        <v>37.4418564413398</v>
      </c>
      <c r="BE83" s="216">
        <v>41.1707578941547</v>
      </c>
      <c r="BT83" s="216">
        <v>45.4562440355814</v>
      </c>
      <c r="CI83" s="216">
        <v>49.6199039469408</v>
      </c>
      <c r="CX83" s="216">
        <v>53.5719861319432</v>
      </c>
      <c r="DM83" s="216">
        <v>57.4809590691511</v>
      </c>
      <c r="EB83" s="216">
        <v>60.2065863946059</v>
      </c>
    </row>
    <row r="84" hidden="1" outlineLevel="1" spans="42:132">
      <c r="AP84" s="216">
        <v>4.16005222472659</v>
      </c>
      <c r="BE84" s="216">
        <v>4.17401163541497</v>
      </c>
      <c r="BT84" s="216">
        <v>4.23297002668054</v>
      </c>
      <c r="CI84" s="216">
        <v>4.25875633480898</v>
      </c>
      <c r="CX84" s="216">
        <v>4.26117785281798</v>
      </c>
      <c r="DM84" s="216">
        <v>4.27718940268274</v>
      </c>
      <c r="EB84" s="216">
        <v>4.22180640455559</v>
      </c>
    </row>
    <row r="85" hidden="1" outlineLevel="1" spans="42:132">
      <c r="AP85" s="216">
        <v>0.0545957500946103</v>
      </c>
      <c r="BE85" s="216">
        <v>0.188630126229222</v>
      </c>
      <c r="BT85" s="216">
        <v>0.375410538107856</v>
      </c>
      <c r="CI85" s="216">
        <v>0.613259853936039</v>
      </c>
      <c r="CX85" s="216">
        <v>0.866408261528903</v>
      </c>
      <c r="DM85" s="216">
        <v>1.13058330589979</v>
      </c>
      <c r="EB85" s="216">
        <v>1.57744711845645</v>
      </c>
    </row>
    <row r="86" hidden="1" outlineLevel="1" spans="42:132">
      <c r="AP86" s="216">
        <v>7.7477196427134</v>
      </c>
      <c r="BE86" s="216">
        <v>7.41319753318956</v>
      </c>
      <c r="BT86" s="216">
        <v>7.11202803351622</v>
      </c>
      <c r="CI86" s="216">
        <v>6.69206517742751</v>
      </c>
      <c r="CX86" s="216">
        <v>6.19334173781496</v>
      </c>
      <c r="DM86" s="216">
        <v>5.6198085865138</v>
      </c>
      <c r="EB86" s="216">
        <v>4.86718478211341</v>
      </c>
    </row>
    <row r="87" hidden="1" outlineLevel="1" collapsed="1" spans="42:132">
      <c r="AP87" s="216">
        <v>49.4042240588744</v>
      </c>
      <c r="BE87" s="216">
        <v>52.9465971889885</v>
      </c>
      <c r="BT87" s="216">
        <v>57.176652633886</v>
      </c>
      <c r="CI87" s="216">
        <v>61.1839853131133</v>
      </c>
      <c r="CX87" s="216">
        <v>64.892913984105</v>
      </c>
      <c r="DM87" s="216">
        <v>68.5085403642475</v>
      </c>
      <c r="EB87" s="216">
        <v>70.8730246997313</v>
      </c>
    </row>
    <row r="88" s="182" customFormat="1" ht="24" collapsed="1" spans="1:171">
      <c r="A88" s="79" t="s">
        <v>372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>
        <v>62.0858212995973</v>
      </c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>
        <v>49.4042240588744</v>
      </c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>
        <v>52.9465971889885</v>
      </c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>
        <v>57.176652633886</v>
      </c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>
        <v>61.1839853131133</v>
      </c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>
        <v>64.892913984105</v>
      </c>
      <c r="CY88" s="79"/>
      <c r="CZ88" s="79"/>
      <c r="DA88" s="79"/>
      <c r="DB88" s="79"/>
      <c r="DC88" s="79"/>
      <c r="DD88" s="78"/>
      <c r="DE88" s="79"/>
      <c r="DF88" s="79"/>
      <c r="DG88" s="79"/>
      <c r="DH88" s="79"/>
      <c r="DI88" s="79"/>
      <c r="DJ88" s="79"/>
      <c r="DK88" s="79"/>
      <c r="DL88" s="79"/>
      <c r="DM88" s="79">
        <v>68.5085403642475</v>
      </c>
      <c r="DN88" s="79"/>
      <c r="DO88" s="79"/>
      <c r="DP88" s="79"/>
      <c r="DQ88" s="79"/>
      <c r="DR88" s="79"/>
      <c r="DS88" s="78"/>
      <c r="DT88" s="79"/>
      <c r="DU88" s="79"/>
      <c r="DV88" s="79"/>
      <c r="DW88" s="79"/>
      <c r="DX88" s="79"/>
      <c r="DY88" s="79"/>
      <c r="DZ88" s="79"/>
      <c r="EA88" s="79"/>
      <c r="EB88" s="79">
        <v>70.8730246997313</v>
      </c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8"/>
      <c r="FC88" s="79"/>
      <c r="FD88" s="79"/>
      <c r="FE88" s="79"/>
      <c r="FF88" s="79"/>
      <c r="FG88" s="79"/>
      <c r="FH88" s="79"/>
      <c r="FI88" s="79"/>
      <c r="FJ88" s="79"/>
      <c r="FK88" s="79">
        <v>33.2691868101656</v>
      </c>
      <c r="FL88" s="79"/>
      <c r="FM88" s="79"/>
      <c r="FN88" s="79"/>
      <c r="FO88" s="79"/>
    </row>
  </sheetData>
  <autoFilter ref="A5:FR79"/>
  <mergeCells count="75">
    <mergeCell ref="A1:FO1"/>
    <mergeCell ref="FN2:FO2"/>
    <mergeCell ref="O3:AF3"/>
    <mergeCell ref="AG3:AU3"/>
    <mergeCell ref="AV3:BJ3"/>
    <mergeCell ref="BK3:BY3"/>
    <mergeCell ref="BZ3:CN3"/>
    <mergeCell ref="CO3:DC3"/>
    <mergeCell ref="DD3:DR3"/>
    <mergeCell ref="DS3:EG3"/>
    <mergeCell ref="EH3:EW3"/>
    <mergeCell ref="EY3:FO3"/>
    <mergeCell ref="C4:F4"/>
    <mergeCell ref="G4:J4"/>
    <mergeCell ref="K4:N4"/>
    <mergeCell ref="O4:Q4"/>
    <mergeCell ref="R4:V4"/>
    <mergeCell ref="W4:Y4"/>
    <mergeCell ref="Z4:AB4"/>
    <mergeCell ref="AC4:AF4"/>
    <mergeCell ref="AG4:AI4"/>
    <mergeCell ref="AJ4:AL4"/>
    <mergeCell ref="AM4:AO4"/>
    <mergeCell ref="AP4:AS4"/>
    <mergeCell ref="AV4:AX4"/>
    <mergeCell ref="AY4:BA4"/>
    <mergeCell ref="BB4:BD4"/>
    <mergeCell ref="BE4:BH4"/>
    <mergeCell ref="BK4:BM4"/>
    <mergeCell ref="BN4:BP4"/>
    <mergeCell ref="BQ4:BS4"/>
    <mergeCell ref="BT4:BW4"/>
    <mergeCell ref="BZ4:CB4"/>
    <mergeCell ref="CC4:CE4"/>
    <mergeCell ref="CF4:CH4"/>
    <mergeCell ref="CI4:CL4"/>
    <mergeCell ref="CO4:CQ4"/>
    <mergeCell ref="CR4:CT4"/>
    <mergeCell ref="CU4:CW4"/>
    <mergeCell ref="CX4:DA4"/>
    <mergeCell ref="DD4:DF4"/>
    <mergeCell ref="DG4:DI4"/>
    <mergeCell ref="DJ4:DL4"/>
    <mergeCell ref="DM4:DP4"/>
    <mergeCell ref="DS4:DU4"/>
    <mergeCell ref="DV4:DX4"/>
    <mergeCell ref="DY4:EA4"/>
    <mergeCell ref="EB4:EE4"/>
    <mergeCell ref="EH4:EJ4"/>
    <mergeCell ref="EK4:EM4"/>
    <mergeCell ref="EN4:EP4"/>
    <mergeCell ref="EQ4:ET4"/>
    <mergeCell ref="EY4:FA4"/>
    <mergeCell ref="FB4:FD4"/>
    <mergeCell ref="FE4:FG4"/>
    <mergeCell ref="FH4:FJ4"/>
    <mergeCell ref="FK4:FN4"/>
    <mergeCell ref="A3:A5"/>
    <mergeCell ref="AT4:AT5"/>
    <mergeCell ref="AU4:AU5"/>
    <mergeCell ref="BI4:BI5"/>
    <mergeCell ref="BJ4:BJ5"/>
    <mergeCell ref="BX4:BX5"/>
    <mergeCell ref="BY4:BY5"/>
    <mergeCell ref="CM4:CM5"/>
    <mergeCell ref="CN4:CN5"/>
    <mergeCell ref="DB4:DB5"/>
    <mergeCell ref="DC4:DC5"/>
    <mergeCell ref="DQ4:DQ5"/>
    <mergeCell ref="DR4:DR5"/>
    <mergeCell ref="EF4:EF5"/>
    <mergeCell ref="EG4:EG5"/>
    <mergeCell ref="EU4:EU5"/>
    <mergeCell ref="EW4:EW5"/>
    <mergeCell ref="FO4:FO5"/>
  </mergeCells>
  <conditionalFormatting sqref="A23">
    <cfRule type="duplicateValues" dxfId="0" priority="4"/>
  </conditionalFormatting>
  <conditionalFormatting sqref="A70">
    <cfRule type="duplicateValues" dxfId="0" priority="1"/>
    <cfRule type="duplicateValues" dxfId="0" priority="2"/>
  </conditionalFormatting>
  <conditionalFormatting sqref="A23:A37">
    <cfRule type="duplicateValues" dxfId="0" priority="3"/>
  </conditionalFormatting>
  <conditionalFormatting sqref="A24:A37">
    <cfRule type="duplicateValues" dxfId="0" priority="5"/>
  </conditionalFormatting>
  <conditionalFormatting sqref="A39:A69 A71:A79">
    <cfRule type="duplicateValues" dxfId="0" priority="6"/>
    <cfRule type="duplicateValues" dxfId="0" priority="7"/>
  </conditionalFormatting>
  <printOptions horizontalCentered="1"/>
  <pageMargins left="0" right="0" top="0.393055555555556" bottom="0.393055555555556" header="0.511805555555556" footer="0.511805555555556"/>
  <pageSetup paperSize="8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115"/>
  <sheetViews>
    <sheetView topLeftCell="B1" workbookViewId="0">
      <pane xSplit="3" topLeftCell="G1" activePane="topRight" state="frozen"/>
      <selection/>
      <selection pane="topRight" activeCell="AN15" sqref="AN15"/>
    </sheetView>
  </sheetViews>
  <sheetFormatPr defaultColWidth="18.5" defaultRowHeight="14.4"/>
  <cols>
    <col min="1" max="1" width="7" style="117" customWidth="1"/>
    <col min="2" max="2" width="14.5" style="117" customWidth="1"/>
    <col min="3" max="3" width="28.6296296296296" style="118" customWidth="1"/>
    <col min="4" max="4" width="12.3796296296296" style="119" customWidth="1"/>
    <col min="5" max="6" width="15.8796296296296" style="119" customWidth="1"/>
    <col min="7" max="9" width="8.37962962962963" style="119" customWidth="1"/>
    <col min="10" max="36" width="8.37962962962963" style="119" hidden="1" customWidth="1"/>
    <col min="37" max="37" width="11" style="119" customWidth="1"/>
    <col min="38" max="39" width="11.1296296296296" style="119" customWidth="1"/>
    <col min="40" max="40" width="23.1296296296296" style="120" customWidth="1"/>
    <col min="41" max="41" width="22.6296296296296" style="120" customWidth="1"/>
    <col min="42" max="16384" width="18.5" style="119"/>
  </cols>
  <sheetData>
    <row r="1" ht="17.4" spans="1:39">
      <c r="A1" s="121" t="s">
        <v>0</v>
      </c>
      <c r="B1" s="122"/>
      <c r="C1" s="123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</row>
    <row r="2" ht="24" spans="1:39">
      <c r="A2" s="125" t="s">
        <v>373</v>
      </c>
      <c r="B2" s="125"/>
      <c r="C2" s="126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4"/>
      <c r="AK2" s="124"/>
      <c r="AL2" s="124"/>
      <c r="AM2" s="124"/>
    </row>
    <row r="3" ht="24.75" customHeight="1" spans="1:39">
      <c r="A3" s="127"/>
      <c r="B3" s="127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67" t="s">
        <v>200</v>
      </c>
      <c r="AK3" s="167"/>
      <c r="AL3" s="124"/>
      <c r="AM3" s="124" t="s">
        <v>374</v>
      </c>
    </row>
    <row r="4" ht="35.25" customHeight="1" spans="1:41">
      <c r="A4" s="128" t="s">
        <v>2</v>
      </c>
      <c r="B4" s="128" t="s">
        <v>375</v>
      </c>
      <c r="C4" s="129" t="s">
        <v>4</v>
      </c>
      <c r="D4" s="128" t="s">
        <v>5</v>
      </c>
      <c r="E4" s="128" t="s">
        <v>376</v>
      </c>
      <c r="F4" s="128" t="s">
        <v>377</v>
      </c>
      <c r="G4" s="130" t="s">
        <v>378</v>
      </c>
      <c r="H4" s="130"/>
      <c r="I4" s="130"/>
      <c r="J4" s="157" t="s">
        <v>379</v>
      </c>
      <c r="K4" s="158"/>
      <c r="L4" s="159"/>
      <c r="M4" s="157" t="s">
        <v>289</v>
      </c>
      <c r="N4" s="158"/>
      <c r="O4" s="159"/>
      <c r="P4" s="157" t="s">
        <v>290</v>
      </c>
      <c r="Q4" s="158"/>
      <c r="R4" s="159"/>
      <c r="S4" s="157" t="s">
        <v>380</v>
      </c>
      <c r="T4" s="158"/>
      <c r="U4" s="159"/>
      <c r="V4" s="157" t="s">
        <v>381</v>
      </c>
      <c r="W4" s="158"/>
      <c r="X4" s="159"/>
      <c r="Y4" s="157" t="s">
        <v>382</v>
      </c>
      <c r="Z4" s="158"/>
      <c r="AA4" s="159"/>
      <c r="AB4" s="157" t="s">
        <v>383</v>
      </c>
      <c r="AC4" s="158"/>
      <c r="AD4" s="159"/>
      <c r="AE4" s="157" t="s">
        <v>384</v>
      </c>
      <c r="AF4" s="158"/>
      <c r="AG4" s="159"/>
      <c r="AH4" s="157" t="s">
        <v>385</v>
      </c>
      <c r="AI4" s="158"/>
      <c r="AJ4" s="159"/>
      <c r="AK4" s="128" t="s">
        <v>207</v>
      </c>
      <c r="AL4" s="168" t="s">
        <v>386</v>
      </c>
      <c r="AM4" s="168" t="s">
        <v>387</v>
      </c>
      <c r="AN4" s="168" t="s">
        <v>388</v>
      </c>
      <c r="AO4" s="168" t="s">
        <v>389</v>
      </c>
    </row>
    <row r="5" ht="35.25" customHeight="1" spans="1:41">
      <c r="A5" s="131"/>
      <c r="B5" s="131"/>
      <c r="C5" s="132"/>
      <c r="D5" s="131"/>
      <c r="E5" s="131"/>
      <c r="F5" s="131"/>
      <c r="G5" s="130" t="s">
        <v>277</v>
      </c>
      <c r="H5" s="130" t="s">
        <v>278</v>
      </c>
      <c r="I5" s="130" t="s">
        <v>390</v>
      </c>
      <c r="J5" s="130" t="s">
        <v>277</v>
      </c>
      <c r="K5" s="130" t="s">
        <v>278</v>
      </c>
      <c r="L5" s="130" t="s">
        <v>390</v>
      </c>
      <c r="M5" s="130" t="s">
        <v>277</v>
      </c>
      <c r="N5" s="130" t="s">
        <v>278</v>
      </c>
      <c r="O5" s="130" t="s">
        <v>390</v>
      </c>
      <c r="P5" s="130" t="s">
        <v>277</v>
      </c>
      <c r="Q5" s="130" t="s">
        <v>278</v>
      </c>
      <c r="R5" s="130" t="s">
        <v>390</v>
      </c>
      <c r="S5" s="130" t="s">
        <v>277</v>
      </c>
      <c r="T5" s="130" t="s">
        <v>278</v>
      </c>
      <c r="U5" s="130" t="s">
        <v>390</v>
      </c>
      <c r="V5" s="130" t="s">
        <v>277</v>
      </c>
      <c r="W5" s="130" t="s">
        <v>278</v>
      </c>
      <c r="X5" s="130" t="s">
        <v>390</v>
      </c>
      <c r="Y5" s="130" t="s">
        <v>277</v>
      </c>
      <c r="Z5" s="130" t="s">
        <v>278</v>
      </c>
      <c r="AA5" s="130" t="s">
        <v>390</v>
      </c>
      <c r="AB5" s="130" t="s">
        <v>277</v>
      </c>
      <c r="AC5" s="130" t="s">
        <v>278</v>
      </c>
      <c r="AD5" s="130" t="s">
        <v>390</v>
      </c>
      <c r="AE5" s="130" t="s">
        <v>277</v>
      </c>
      <c r="AF5" s="130" t="s">
        <v>278</v>
      </c>
      <c r="AG5" s="130" t="s">
        <v>390</v>
      </c>
      <c r="AH5" s="130" t="s">
        <v>277</v>
      </c>
      <c r="AI5" s="130" t="s">
        <v>278</v>
      </c>
      <c r="AJ5" s="130" t="s">
        <v>390</v>
      </c>
      <c r="AK5" s="131"/>
      <c r="AL5" s="169"/>
      <c r="AM5" s="169"/>
      <c r="AN5" s="168"/>
      <c r="AO5" s="168"/>
    </row>
    <row r="6" ht="23.25" customHeight="1" spans="1:41">
      <c r="A6" s="133">
        <v>1</v>
      </c>
      <c r="B6" s="133" t="s">
        <v>6</v>
      </c>
      <c r="C6" s="134" t="s">
        <v>391</v>
      </c>
      <c r="D6" s="135" t="s">
        <v>12</v>
      </c>
      <c r="E6" s="135" t="s">
        <v>392</v>
      </c>
      <c r="F6" s="135" t="s">
        <v>392</v>
      </c>
      <c r="G6" s="136">
        <v>34024.0526487</v>
      </c>
      <c r="H6" s="137">
        <v>47662.1027396</v>
      </c>
      <c r="I6" s="160">
        <v>166495.7473694</v>
      </c>
      <c r="J6" s="160">
        <v>27535.7541615</v>
      </c>
      <c r="K6" s="161">
        <v>36028.033991</v>
      </c>
      <c r="L6" s="161">
        <v>65672.7914225</v>
      </c>
      <c r="M6" s="161">
        <v>621.687252</v>
      </c>
      <c r="N6" s="161">
        <v>4193.4241016</v>
      </c>
      <c r="O6" s="161">
        <v>-213.9104308</v>
      </c>
      <c r="P6" s="161">
        <v>1453.4145272</v>
      </c>
      <c r="Q6" s="161">
        <v>1936.72541</v>
      </c>
      <c r="R6" s="161">
        <v>11550.44318</v>
      </c>
      <c r="S6" s="161">
        <v>0</v>
      </c>
      <c r="T6" s="161">
        <v>0</v>
      </c>
      <c r="U6" s="161">
        <v>0</v>
      </c>
      <c r="V6" s="161">
        <v>3530.816693</v>
      </c>
      <c r="W6" s="161">
        <v>3637.073146</v>
      </c>
      <c r="X6" s="161">
        <v>89104.6485707</v>
      </c>
      <c r="Y6" s="161">
        <v>882.380015</v>
      </c>
      <c r="Z6" s="161">
        <v>1104.519746</v>
      </c>
      <c r="AA6" s="161">
        <v>347.945375</v>
      </c>
      <c r="AB6" s="161">
        <v>0</v>
      </c>
      <c r="AC6" s="161">
        <v>0</v>
      </c>
      <c r="AD6" s="161">
        <v>0</v>
      </c>
      <c r="AE6" s="161">
        <v>0</v>
      </c>
      <c r="AF6" s="161">
        <v>759.692909</v>
      </c>
      <c r="AG6" s="161">
        <v>29.753761</v>
      </c>
      <c r="AH6" s="161">
        <v>0</v>
      </c>
      <c r="AI6" s="161">
        <v>2.633436</v>
      </c>
      <c r="AJ6" s="161">
        <v>4.075491</v>
      </c>
      <c r="AK6" s="170">
        <v>249.325224443082</v>
      </c>
      <c r="AL6" s="171">
        <v>200</v>
      </c>
      <c r="AM6" s="171">
        <v>0</v>
      </c>
      <c r="AN6" s="172" t="s">
        <v>393</v>
      </c>
      <c r="AO6" s="172" t="s">
        <v>394</v>
      </c>
    </row>
    <row r="7" ht="23.25" customHeight="1" spans="1:41">
      <c r="A7" s="133">
        <v>2</v>
      </c>
      <c r="B7" s="133" t="s">
        <v>6</v>
      </c>
      <c r="C7" s="134" t="s">
        <v>395</v>
      </c>
      <c r="D7" s="135" t="s">
        <v>10</v>
      </c>
      <c r="E7" s="135" t="s">
        <v>396</v>
      </c>
      <c r="F7" s="135" t="s">
        <v>396</v>
      </c>
      <c r="G7" s="136">
        <v>6009.3077708</v>
      </c>
      <c r="H7" s="137">
        <v>4281.8741041</v>
      </c>
      <c r="I7" s="160">
        <v>5764.9959636</v>
      </c>
      <c r="J7" s="160">
        <v>4671.284376</v>
      </c>
      <c r="K7" s="161">
        <v>3130.2931485</v>
      </c>
      <c r="L7" s="161">
        <v>4842.893474</v>
      </c>
      <c r="M7" s="161">
        <v>1293.9854472</v>
      </c>
      <c r="N7" s="161">
        <v>1113.9617648</v>
      </c>
      <c r="O7" s="161">
        <v>580.7207308</v>
      </c>
      <c r="P7" s="161">
        <v>44.0379476</v>
      </c>
      <c r="Q7" s="161">
        <v>37.6191908</v>
      </c>
      <c r="R7" s="161">
        <v>341.3817588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70">
        <v>34.637213132443</v>
      </c>
      <c r="AL7" s="171">
        <v>0</v>
      </c>
      <c r="AM7" s="171">
        <v>0</v>
      </c>
      <c r="AN7" s="172" t="s">
        <v>397</v>
      </c>
      <c r="AO7" s="172" t="s">
        <v>398</v>
      </c>
    </row>
    <row r="8" ht="23.25" customHeight="1" spans="1:41">
      <c r="A8" s="133">
        <v>3</v>
      </c>
      <c r="B8" s="133" t="s">
        <v>6</v>
      </c>
      <c r="C8" s="134" t="s">
        <v>9</v>
      </c>
      <c r="D8" s="135" t="s">
        <v>10</v>
      </c>
      <c r="E8" s="135" t="s">
        <v>399</v>
      </c>
      <c r="F8" s="135" t="s">
        <v>399</v>
      </c>
      <c r="G8" s="136">
        <v>503.2327558</v>
      </c>
      <c r="H8" s="137">
        <v>3272.1700312</v>
      </c>
      <c r="I8" s="160">
        <v>4160.5307467</v>
      </c>
      <c r="J8" s="160">
        <v>1449.645923</v>
      </c>
      <c r="K8" s="161">
        <v>974.389169</v>
      </c>
      <c r="L8" s="161">
        <v>999.37046</v>
      </c>
      <c r="M8" s="161">
        <v>-2565.1963328</v>
      </c>
      <c r="N8" s="161">
        <v>322.5409496</v>
      </c>
      <c r="O8" s="161">
        <v>251.2376852</v>
      </c>
      <c r="P8" s="161">
        <v>705.8929036</v>
      </c>
      <c r="Q8" s="161">
        <v>1143.8292596</v>
      </c>
      <c r="R8" s="161">
        <v>1928.592878</v>
      </c>
      <c r="S8" s="161">
        <v>0</v>
      </c>
      <c r="T8" s="161">
        <v>0</v>
      </c>
      <c r="U8" s="161">
        <v>0</v>
      </c>
      <c r="V8" s="161">
        <v>701.435148</v>
      </c>
      <c r="W8" s="161">
        <v>738.854024</v>
      </c>
      <c r="X8" s="161">
        <v>844.3887555</v>
      </c>
      <c r="Y8" s="161">
        <v>211.421286</v>
      </c>
      <c r="Z8" s="161">
        <v>92.522801</v>
      </c>
      <c r="AA8" s="161">
        <v>136.760908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0.033828</v>
      </c>
      <c r="AI8" s="161">
        <v>0.033828</v>
      </c>
      <c r="AJ8" s="161">
        <v>0.18006</v>
      </c>
      <c r="AK8" s="170">
        <v>27.1489778046226</v>
      </c>
      <c r="AL8" s="171">
        <v>200</v>
      </c>
      <c r="AM8" s="171">
        <v>0</v>
      </c>
      <c r="AN8" s="172" t="s">
        <v>393</v>
      </c>
      <c r="AO8" s="172" t="s">
        <v>400</v>
      </c>
    </row>
    <row r="9" ht="23.25" customHeight="1" spans="1:41">
      <c r="A9" s="133">
        <v>4</v>
      </c>
      <c r="B9" s="133" t="s">
        <v>6</v>
      </c>
      <c r="C9" s="134" t="s">
        <v>401</v>
      </c>
      <c r="D9" s="135" t="s">
        <v>27</v>
      </c>
      <c r="E9" s="135" t="s">
        <v>402</v>
      </c>
      <c r="F9" s="135" t="s">
        <v>402</v>
      </c>
      <c r="G9" s="138">
        <v>855.6838547</v>
      </c>
      <c r="H9" s="139">
        <v>1193.3033534</v>
      </c>
      <c r="I9" s="162">
        <v>6597.8019342</v>
      </c>
      <c r="J9" s="162">
        <v>400.9201425</v>
      </c>
      <c r="K9" s="161">
        <v>423.10555</v>
      </c>
      <c r="L9" s="161">
        <v>1095.818565</v>
      </c>
      <c r="M9" s="161">
        <v>173.9785828</v>
      </c>
      <c r="N9" s="161">
        <v>475.9616052</v>
      </c>
      <c r="O9" s="161">
        <v>1770.942358</v>
      </c>
      <c r="P9" s="161">
        <v>32.1564444</v>
      </c>
      <c r="Q9" s="161">
        <v>57.0000432</v>
      </c>
      <c r="R9" s="161">
        <v>107.3552196</v>
      </c>
      <c r="S9" s="161">
        <v>58.366</v>
      </c>
      <c r="T9" s="161">
        <v>50.9974</v>
      </c>
      <c r="U9" s="161">
        <v>124.404</v>
      </c>
      <c r="V9" s="161">
        <v>140.76346</v>
      </c>
      <c r="W9" s="161">
        <v>144.697555</v>
      </c>
      <c r="X9" s="161">
        <v>3457.7405916</v>
      </c>
      <c r="Y9" s="161">
        <v>49.499225</v>
      </c>
      <c r="Z9" s="161">
        <v>41.5412</v>
      </c>
      <c r="AA9" s="161">
        <v>41.5412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70">
        <v>452.902320721828</v>
      </c>
      <c r="AL9" s="171">
        <v>200</v>
      </c>
      <c r="AM9" s="171">
        <v>0</v>
      </c>
      <c r="AN9" s="172" t="s">
        <v>393</v>
      </c>
      <c r="AO9" s="172" t="s">
        <v>400</v>
      </c>
    </row>
    <row r="10" ht="23.25" customHeight="1" spans="1:41">
      <c r="A10" s="133">
        <v>5</v>
      </c>
      <c r="B10" s="133" t="s">
        <v>6</v>
      </c>
      <c r="C10" s="134" t="s">
        <v>403</v>
      </c>
      <c r="D10" s="135" t="s">
        <v>8</v>
      </c>
      <c r="E10" s="135" t="s">
        <v>404</v>
      </c>
      <c r="F10" s="135" t="s">
        <v>404</v>
      </c>
      <c r="G10" s="136">
        <v>1680.5143352</v>
      </c>
      <c r="H10" s="137">
        <v>1732.3517086</v>
      </c>
      <c r="I10" s="160">
        <v>5942.9634644</v>
      </c>
      <c r="J10" s="160">
        <v>860.558496</v>
      </c>
      <c r="K10" s="161">
        <v>977.488235</v>
      </c>
      <c r="L10" s="161">
        <v>1734.3895425</v>
      </c>
      <c r="M10" s="161">
        <v>255.964552</v>
      </c>
      <c r="N10" s="161">
        <v>212.6017952</v>
      </c>
      <c r="O10" s="161">
        <v>144.74912</v>
      </c>
      <c r="P10" s="161">
        <v>563.9912872</v>
      </c>
      <c r="Q10" s="161">
        <v>542.2616784</v>
      </c>
      <c r="R10" s="161">
        <v>800.3250452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3263.4997567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70">
        <v>243.057557821374</v>
      </c>
      <c r="AL10" s="171">
        <v>200</v>
      </c>
      <c r="AM10" s="171">
        <v>0</v>
      </c>
      <c r="AN10" s="172" t="s">
        <v>393</v>
      </c>
      <c r="AO10" s="172" t="s">
        <v>400</v>
      </c>
    </row>
    <row r="11" ht="23.25" customHeight="1" spans="1:41">
      <c r="A11" s="133">
        <v>6</v>
      </c>
      <c r="B11" s="133" t="s">
        <v>6</v>
      </c>
      <c r="C11" s="134" t="s">
        <v>405</v>
      </c>
      <c r="D11" s="135" t="s">
        <v>8</v>
      </c>
      <c r="E11" s="135" t="s">
        <v>406</v>
      </c>
      <c r="F11" s="135" t="s">
        <v>406</v>
      </c>
      <c r="G11" s="136">
        <v>946.1337265</v>
      </c>
      <c r="H11" s="137">
        <v>788.7986118</v>
      </c>
      <c r="I11" s="160">
        <v>3700.3377098</v>
      </c>
      <c r="J11" s="160">
        <v>800.7390885</v>
      </c>
      <c r="K11" s="161">
        <v>808.030984</v>
      </c>
      <c r="L11" s="161">
        <v>677.311778</v>
      </c>
      <c r="M11" s="161">
        <v>0</v>
      </c>
      <c r="N11" s="161">
        <v>-199.1038308</v>
      </c>
      <c r="O11" s="161">
        <v>579.1789792</v>
      </c>
      <c r="P11" s="161">
        <v>93.162164</v>
      </c>
      <c r="Q11" s="161">
        <v>167.7977616</v>
      </c>
      <c r="R11" s="161">
        <v>387.8416252</v>
      </c>
      <c r="S11" s="161">
        <v>0</v>
      </c>
      <c r="T11" s="161">
        <v>0</v>
      </c>
      <c r="U11" s="161">
        <v>0</v>
      </c>
      <c r="V11" s="161">
        <v>11.651496</v>
      </c>
      <c r="W11" s="161">
        <v>11.651496</v>
      </c>
      <c r="X11" s="161">
        <v>2055.7031584</v>
      </c>
      <c r="Y11" s="161">
        <v>0.318488</v>
      </c>
      <c r="Z11" s="161">
        <v>0.422201</v>
      </c>
      <c r="AA11" s="161">
        <v>0.302169</v>
      </c>
      <c r="AB11" s="161">
        <v>0</v>
      </c>
      <c r="AC11" s="161">
        <v>0</v>
      </c>
      <c r="AD11" s="161">
        <v>0</v>
      </c>
      <c r="AE11" s="161">
        <v>40.26249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70">
        <v>369.110575810473</v>
      </c>
      <c r="AL11" s="171">
        <v>200</v>
      </c>
      <c r="AM11" s="171">
        <v>0</v>
      </c>
      <c r="AN11" s="172" t="s">
        <v>393</v>
      </c>
      <c r="AO11" s="172" t="s">
        <v>400</v>
      </c>
    </row>
    <row r="12" ht="23.25" customHeight="1" spans="1:41">
      <c r="A12" s="133">
        <v>7</v>
      </c>
      <c r="B12" s="133" t="s">
        <v>6</v>
      </c>
      <c r="C12" s="134" t="s">
        <v>407</v>
      </c>
      <c r="D12" s="135" t="s">
        <v>8</v>
      </c>
      <c r="E12" s="135" t="s">
        <v>408</v>
      </c>
      <c r="F12" s="135" t="s">
        <v>408</v>
      </c>
      <c r="G12" s="136">
        <v>213.1328524</v>
      </c>
      <c r="H12" s="137">
        <v>635.4435165</v>
      </c>
      <c r="I12" s="160">
        <v>3364.786992</v>
      </c>
      <c r="J12" s="160">
        <v>23.594214</v>
      </c>
      <c r="K12" s="161">
        <v>395.0691985</v>
      </c>
      <c r="L12" s="161">
        <v>1252.7256</v>
      </c>
      <c r="M12" s="161">
        <v>98.1262888</v>
      </c>
      <c r="N12" s="161">
        <v>169.6352228</v>
      </c>
      <c r="O12" s="161">
        <v>207.215224</v>
      </c>
      <c r="P12" s="161">
        <v>91.4123496</v>
      </c>
      <c r="Q12" s="161">
        <v>70.7390952</v>
      </c>
      <c r="R12" s="161">
        <v>92.168456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1812.677712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70">
        <v>429.517872891854</v>
      </c>
      <c r="AL12" s="171">
        <v>200</v>
      </c>
      <c r="AM12" s="171">
        <v>0</v>
      </c>
      <c r="AN12" s="172" t="s">
        <v>393</v>
      </c>
      <c r="AO12" s="172" t="s">
        <v>400</v>
      </c>
    </row>
    <row r="13" ht="23.25" customHeight="1" spans="1:41">
      <c r="A13" s="133">
        <v>8</v>
      </c>
      <c r="B13" s="133" t="s">
        <v>6</v>
      </c>
      <c r="C13" s="134" t="s">
        <v>409</v>
      </c>
      <c r="D13" s="135" t="s">
        <v>17</v>
      </c>
      <c r="E13" s="309" t="s">
        <v>410</v>
      </c>
      <c r="F13" s="309" t="s">
        <v>410</v>
      </c>
      <c r="G13" s="136">
        <v>2293.9805663</v>
      </c>
      <c r="H13" s="137">
        <v>2312.9857748</v>
      </c>
      <c r="I13" s="160">
        <v>5701.8064222</v>
      </c>
      <c r="J13" s="160">
        <v>1914.4210185</v>
      </c>
      <c r="K13" s="161">
        <v>1529.670498</v>
      </c>
      <c r="L13" s="161">
        <v>1954.484334</v>
      </c>
      <c r="M13" s="161">
        <v>-31.73775</v>
      </c>
      <c r="N13" s="161">
        <v>289.8464736</v>
      </c>
      <c r="O13" s="161">
        <v>341.2614548</v>
      </c>
      <c r="P13" s="161">
        <v>107.7770288</v>
      </c>
      <c r="Q13" s="161">
        <v>173.8867912</v>
      </c>
      <c r="R13" s="161">
        <v>165.6355668</v>
      </c>
      <c r="S13" s="161">
        <v>0</v>
      </c>
      <c r="T13" s="161">
        <v>0</v>
      </c>
      <c r="U13" s="161">
        <v>0</v>
      </c>
      <c r="V13" s="161">
        <v>275.617784</v>
      </c>
      <c r="W13" s="161">
        <v>282.878072</v>
      </c>
      <c r="X13" s="161">
        <v>3235.1816466</v>
      </c>
      <c r="Y13" s="161">
        <v>27.902485</v>
      </c>
      <c r="Z13" s="161">
        <v>36.70394</v>
      </c>
      <c r="AA13" s="161">
        <v>5.24342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70">
        <v>146.512818380521</v>
      </c>
      <c r="AL13" s="171">
        <v>200</v>
      </c>
      <c r="AM13" s="171">
        <v>0</v>
      </c>
      <c r="AN13" s="172" t="s">
        <v>393</v>
      </c>
      <c r="AO13" s="172" t="s">
        <v>400</v>
      </c>
    </row>
    <row r="14" ht="23.25" customHeight="1" spans="1:41">
      <c r="A14" s="133">
        <v>9</v>
      </c>
      <c r="B14" s="133" t="s">
        <v>6</v>
      </c>
      <c r="C14" s="134" t="s">
        <v>411</v>
      </c>
      <c r="D14" s="135" t="s">
        <v>17</v>
      </c>
      <c r="E14" s="135" t="s">
        <v>412</v>
      </c>
      <c r="F14" s="135" t="s">
        <v>412</v>
      </c>
      <c r="G14" s="136">
        <v>397.7629678</v>
      </c>
      <c r="H14" s="137">
        <v>1706.6192466</v>
      </c>
      <c r="I14" s="160">
        <v>6007.2701854</v>
      </c>
      <c r="J14" s="160">
        <v>75.437907</v>
      </c>
      <c r="K14" s="161">
        <v>12.734805</v>
      </c>
      <c r="L14" s="161">
        <v>1000.032022</v>
      </c>
      <c r="M14" s="161">
        <v>288.9389516</v>
      </c>
      <c r="N14" s="161">
        <v>1629.7507772</v>
      </c>
      <c r="O14" s="161">
        <v>1755.1946208</v>
      </c>
      <c r="P14" s="161">
        <v>33.3861092</v>
      </c>
      <c r="Q14" s="161">
        <v>64.1336644</v>
      </c>
      <c r="R14" s="161">
        <v>138.6645804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3113.3789622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70">
        <v>251.998267766401</v>
      </c>
      <c r="AL14" s="171">
        <v>200</v>
      </c>
      <c r="AM14" s="171">
        <v>0</v>
      </c>
      <c r="AN14" s="172" t="s">
        <v>393</v>
      </c>
      <c r="AO14" s="172" t="s">
        <v>400</v>
      </c>
    </row>
    <row r="15" ht="23.25" customHeight="1" spans="1:41">
      <c r="A15" s="133">
        <v>10</v>
      </c>
      <c r="B15" s="133" t="s">
        <v>6</v>
      </c>
      <c r="C15" s="134" t="s">
        <v>413</v>
      </c>
      <c r="D15" s="135" t="s">
        <v>60</v>
      </c>
      <c r="E15" s="135" t="s">
        <v>414</v>
      </c>
      <c r="F15" s="135" t="s">
        <v>414</v>
      </c>
      <c r="G15" s="136">
        <v>5248.054765</v>
      </c>
      <c r="H15" s="137">
        <v>4423.1138099</v>
      </c>
      <c r="I15" s="160">
        <v>3500.1989672</v>
      </c>
      <c r="J15" s="160">
        <v>4951.786649</v>
      </c>
      <c r="K15" s="161">
        <v>4079.1970035</v>
      </c>
      <c r="L15" s="161">
        <v>1040.083997</v>
      </c>
      <c r="M15" s="161">
        <v>289.625604</v>
      </c>
      <c r="N15" s="161">
        <v>330.6772364</v>
      </c>
      <c r="O15" s="161">
        <v>557.850798</v>
      </c>
      <c r="P15" s="161">
        <v>6.642512</v>
      </c>
      <c r="Q15" s="161">
        <v>13.23957</v>
      </c>
      <c r="R15" s="161">
        <v>17.6021056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1884.6620666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70">
        <v>-20.8657267790463</v>
      </c>
      <c r="AL15" s="171">
        <v>0</v>
      </c>
      <c r="AM15" s="171">
        <v>0</v>
      </c>
      <c r="AN15" s="172" t="s">
        <v>415</v>
      </c>
      <c r="AO15" s="172" t="s">
        <v>398</v>
      </c>
    </row>
    <row r="16" ht="23.25" customHeight="1" spans="1:41">
      <c r="A16" s="133">
        <v>11</v>
      </c>
      <c r="B16" s="133" t="s">
        <v>22</v>
      </c>
      <c r="C16" s="140" t="s">
        <v>416</v>
      </c>
      <c r="D16" s="141" t="s">
        <v>12</v>
      </c>
      <c r="E16" s="309" t="s">
        <v>417</v>
      </c>
      <c r="F16" s="309" t="s">
        <v>417</v>
      </c>
      <c r="G16" s="136">
        <v>6959.2184972</v>
      </c>
      <c r="H16" s="137">
        <v>5894.5702199</v>
      </c>
      <c r="I16" s="163">
        <v>33148.8815004</v>
      </c>
      <c r="J16" s="163">
        <v>4487.096075</v>
      </c>
      <c r="K16" s="161">
        <v>3469.0058445</v>
      </c>
      <c r="L16" s="161">
        <v>10180.3566095</v>
      </c>
      <c r="M16" s="161">
        <v>1610.1329564</v>
      </c>
      <c r="N16" s="161">
        <v>1718.9187508</v>
      </c>
      <c r="O16" s="161">
        <v>4806.4108268</v>
      </c>
      <c r="P16" s="161">
        <v>141.5114968</v>
      </c>
      <c r="Q16" s="161">
        <v>224.4789696</v>
      </c>
      <c r="R16" s="161">
        <v>365.7591504</v>
      </c>
      <c r="S16" s="161">
        <v>0</v>
      </c>
      <c r="T16" s="161">
        <v>0</v>
      </c>
      <c r="U16" s="161">
        <v>0</v>
      </c>
      <c r="V16" s="161">
        <v>287.763273</v>
      </c>
      <c r="W16" s="161">
        <v>298.183721</v>
      </c>
      <c r="X16" s="161">
        <v>17383.2097487</v>
      </c>
      <c r="Y16" s="161">
        <v>308.034696</v>
      </c>
      <c r="Z16" s="161">
        <v>82.982152</v>
      </c>
      <c r="AA16" s="161">
        <v>162.151173</v>
      </c>
      <c r="AB16" s="161">
        <v>0</v>
      </c>
      <c r="AC16" s="161">
        <v>0</v>
      </c>
      <c r="AD16" s="161">
        <v>0</v>
      </c>
      <c r="AE16" s="161">
        <v>124.68</v>
      </c>
      <c r="AF16" s="161">
        <v>100.968512</v>
      </c>
      <c r="AG16" s="161">
        <v>249.49</v>
      </c>
      <c r="AH16" s="161">
        <v>0</v>
      </c>
      <c r="AI16" s="161">
        <v>0.03227</v>
      </c>
      <c r="AJ16" s="161">
        <v>1.503992</v>
      </c>
      <c r="AK16" s="170">
        <v>462.362992784271</v>
      </c>
      <c r="AL16" s="171">
        <v>200</v>
      </c>
      <c r="AM16" s="171">
        <v>2000</v>
      </c>
      <c r="AN16" s="172" t="s">
        <v>393</v>
      </c>
      <c r="AO16" s="172" t="s">
        <v>418</v>
      </c>
    </row>
    <row r="17" ht="23.25" customHeight="1" spans="1:41">
      <c r="A17" s="133">
        <v>12</v>
      </c>
      <c r="B17" s="133" t="s">
        <v>22</v>
      </c>
      <c r="C17" s="140" t="s">
        <v>419</v>
      </c>
      <c r="D17" s="141" t="s">
        <v>60</v>
      </c>
      <c r="E17" s="309" t="s">
        <v>420</v>
      </c>
      <c r="F17" s="309" t="s">
        <v>421</v>
      </c>
      <c r="G17" s="136">
        <v>1983.1137737</v>
      </c>
      <c r="H17" s="137">
        <v>2524.7307807</v>
      </c>
      <c r="I17" s="163">
        <v>16002.8005204</v>
      </c>
      <c r="J17" s="163">
        <v>810.3591135</v>
      </c>
      <c r="K17" s="161">
        <v>684.7708675</v>
      </c>
      <c r="L17" s="161">
        <v>5190.6247735</v>
      </c>
      <c r="M17" s="161">
        <v>596.30393</v>
      </c>
      <c r="N17" s="161">
        <v>1181.7180808</v>
      </c>
      <c r="O17" s="161">
        <v>1898.796558</v>
      </c>
      <c r="P17" s="161">
        <v>220.1855912</v>
      </c>
      <c r="Q17" s="161">
        <v>251.3482424</v>
      </c>
      <c r="R17" s="161">
        <v>430.3961352</v>
      </c>
      <c r="S17" s="161">
        <v>0</v>
      </c>
      <c r="T17" s="161">
        <v>0</v>
      </c>
      <c r="U17" s="161">
        <v>0</v>
      </c>
      <c r="V17" s="161">
        <v>223.064354</v>
      </c>
      <c r="W17" s="161">
        <v>223.034337</v>
      </c>
      <c r="X17" s="161">
        <v>8457.6176357</v>
      </c>
      <c r="Y17" s="161">
        <v>133.200785</v>
      </c>
      <c r="Z17" s="161">
        <v>175.21714</v>
      </c>
      <c r="AA17" s="161">
        <v>25.03102</v>
      </c>
      <c r="AB17" s="161">
        <v>0</v>
      </c>
      <c r="AC17" s="161">
        <v>0</v>
      </c>
      <c r="AD17" s="161">
        <v>0</v>
      </c>
      <c r="AE17" s="161">
        <v>0</v>
      </c>
      <c r="AF17" s="161">
        <v>8.571429</v>
      </c>
      <c r="AG17" s="161">
        <v>0</v>
      </c>
      <c r="AH17" s="161">
        <v>0</v>
      </c>
      <c r="AI17" s="161">
        <v>0.070684</v>
      </c>
      <c r="AJ17" s="161">
        <v>0.334398</v>
      </c>
      <c r="AK17" s="170">
        <v>533.841859208573</v>
      </c>
      <c r="AL17" s="171">
        <v>200</v>
      </c>
      <c r="AM17" s="171">
        <v>2000</v>
      </c>
      <c r="AN17" s="172" t="s">
        <v>393</v>
      </c>
      <c r="AO17" s="172" t="s">
        <v>418</v>
      </c>
    </row>
    <row r="18" ht="23.25" customHeight="1" spans="1:41">
      <c r="A18" s="133">
        <v>13</v>
      </c>
      <c r="B18" s="133" t="s">
        <v>22</v>
      </c>
      <c r="C18" s="140" t="s">
        <v>422</v>
      </c>
      <c r="D18" s="141" t="s">
        <v>8</v>
      </c>
      <c r="E18" s="135" t="s">
        <v>423</v>
      </c>
      <c r="F18" s="135" t="s">
        <v>423</v>
      </c>
      <c r="G18" s="136">
        <v>4153.7237048</v>
      </c>
      <c r="H18" s="137">
        <v>8422.6149152</v>
      </c>
      <c r="I18" s="163">
        <v>18067.3859572</v>
      </c>
      <c r="J18" s="163">
        <v>1397.319777</v>
      </c>
      <c r="K18" s="161">
        <v>5403.647307</v>
      </c>
      <c r="L18" s="161">
        <v>4729.9830075</v>
      </c>
      <c r="M18" s="161">
        <v>1979.5641364</v>
      </c>
      <c r="N18" s="161">
        <v>2480.834474</v>
      </c>
      <c r="O18" s="161">
        <v>3262.7617644</v>
      </c>
      <c r="P18" s="161">
        <v>139.3625484</v>
      </c>
      <c r="Q18" s="161">
        <v>194.3168952</v>
      </c>
      <c r="R18" s="161">
        <v>210.4333432</v>
      </c>
      <c r="S18" s="161">
        <v>0</v>
      </c>
      <c r="T18" s="161">
        <v>0</v>
      </c>
      <c r="U18" s="161">
        <v>0</v>
      </c>
      <c r="V18" s="161">
        <v>196.739775</v>
      </c>
      <c r="W18" s="161">
        <v>239.893381</v>
      </c>
      <c r="X18" s="161">
        <v>9619.8354471</v>
      </c>
      <c r="Y18" s="161">
        <v>100.737468</v>
      </c>
      <c r="Z18" s="161">
        <v>103.119086</v>
      </c>
      <c r="AA18" s="161">
        <v>194.26288</v>
      </c>
      <c r="AB18" s="161">
        <v>0</v>
      </c>
      <c r="AC18" s="161">
        <v>0</v>
      </c>
      <c r="AD18" s="161">
        <v>0</v>
      </c>
      <c r="AE18" s="161">
        <v>340</v>
      </c>
      <c r="AF18" s="161">
        <v>0</v>
      </c>
      <c r="AG18" s="161">
        <v>50.061104</v>
      </c>
      <c r="AH18" s="161">
        <v>0</v>
      </c>
      <c r="AI18" s="161">
        <v>0.803772</v>
      </c>
      <c r="AJ18" s="161">
        <v>0.048411</v>
      </c>
      <c r="AK18" s="170">
        <v>114.51041201699</v>
      </c>
      <c r="AL18" s="171">
        <v>200</v>
      </c>
      <c r="AM18" s="171">
        <v>0</v>
      </c>
      <c r="AN18" s="172" t="s">
        <v>393</v>
      </c>
      <c r="AO18" s="172" t="s">
        <v>394</v>
      </c>
    </row>
    <row r="19" ht="23.25" customHeight="1" spans="1:41">
      <c r="A19" s="133">
        <v>14</v>
      </c>
      <c r="B19" s="133" t="s">
        <v>22</v>
      </c>
      <c r="C19" s="140" t="s">
        <v>424</v>
      </c>
      <c r="D19" s="141" t="s">
        <v>10</v>
      </c>
      <c r="E19" s="309" t="s">
        <v>425</v>
      </c>
      <c r="F19" s="309" t="s">
        <v>425</v>
      </c>
      <c r="G19" s="138">
        <v>3909.4181097</v>
      </c>
      <c r="H19" s="139">
        <v>4249.5374725</v>
      </c>
      <c r="I19" s="164">
        <v>7275.6077051</v>
      </c>
      <c r="J19" s="164">
        <v>2234.8244945</v>
      </c>
      <c r="K19" s="161">
        <v>1841.7551325</v>
      </c>
      <c r="L19" s="161">
        <v>1723.2884715</v>
      </c>
      <c r="M19" s="161">
        <v>1411.0235748</v>
      </c>
      <c r="N19" s="161">
        <v>330.0307888</v>
      </c>
      <c r="O19" s="161">
        <v>2874.24695</v>
      </c>
      <c r="P19" s="161">
        <v>173.0574504</v>
      </c>
      <c r="Q19" s="161">
        <v>1951.6850552</v>
      </c>
      <c r="R19" s="161">
        <v>2538.6841556</v>
      </c>
      <c r="S19" s="161">
        <v>0</v>
      </c>
      <c r="T19" s="161">
        <v>0</v>
      </c>
      <c r="U19" s="161">
        <v>0</v>
      </c>
      <c r="V19" s="161">
        <v>53.919625</v>
      </c>
      <c r="W19" s="161">
        <v>93.369448</v>
      </c>
      <c r="X19" s="161">
        <v>104.039968</v>
      </c>
      <c r="Y19" s="161">
        <v>36.592965</v>
      </c>
      <c r="Z19" s="161">
        <v>32.697048</v>
      </c>
      <c r="AA19" s="161">
        <v>35.34816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70">
        <v>71.2094022510117</v>
      </c>
      <c r="AL19" s="171">
        <v>200</v>
      </c>
      <c r="AM19" s="171">
        <v>0</v>
      </c>
      <c r="AN19" s="172" t="s">
        <v>393</v>
      </c>
      <c r="AO19" s="172" t="s">
        <v>400</v>
      </c>
    </row>
    <row r="20" ht="23.25" customHeight="1" spans="1:41">
      <c r="A20" s="133">
        <v>15</v>
      </c>
      <c r="B20" s="133" t="s">
        <v>22</v>
      </c>
      <c r="C20" s="140" t="s">
        <v>426</v>
      </c>
      <c r="D20" s="141" t="s">
        <v>12</v>
      </c>
      <c r="E20" s="309" t="s">
        <v>427</v>
      </c>
      <c r="F20" s="309" t="s">
        <v>427</v>
      </c>
      <c r="G20" s="136">
        <v>130769.0284563</v>
      </c>
      <c r="H20" s="137">
        <v>118196.3276614</v>
      </c>
      <c r="I20" s="163">
        <v>291135.4344694</v>
      </c>
      <c r="J20" s="163">
        <v>67623.2717575</v>
      </c>
      <c r="K20" s="161">
        <v>67088.713709</v>
      </c>
      <c r="L20" s="161">
        <v>80821.833349</v>
      </c>
      <c r="M20" s="161">
        <v>52052.762978</v>
      </c>
      <c r="N20" s="161">
        <v>40922.4011024</v>
      </c>
      <c r="O20" s="161">
        <v>47861.4210832</v>
      </c>
      <c r="P20" s="161">
        <v>6945.8468178</v>
      </c>
      <c r="Q20" s="161">
        <v>5319.630289</v>
      </c>
      <c r="R20" s="161">
        <v>6423.435757</v>
      </c>
      <c r="S20" s="161">
        <v>0</v>
      </c>
      <c r="T20" s="161">
        <v>0</v>
      </c>
      <c r="U20" s="161">
        <v>0</v>
      </c>
      <c r="V20" s="161">
        <v>2292.996773</v>
      </c>
      <c r="W20" s="161">
        <v>2366.151328</v>
      </c>
      <c r="X20" s="161">
        <v>155491.8483312</v>
      </c>
      <c r="Y20" s="161">
        <v>1171.083471</v>
      </c>
      <c r="Z20" s="161">
        <v>1890.478986</v>
      </c>
      <c r="AA20" s="161">
        <v>530.875894</v>
      </c>
      <c r="AB20" s="161">
        <v>0</v>
      </c>
      <c r="AC20" s="161">
        <v>0</v>
      </c>
      <c r="AD20" s="161">
        <v>0</v>
      </c>
      <c r="AE20" s="161">
        <v>681.2747</v>
      </c>
      <c r="AF20" s="161">
        <v>604.41696</v>
      </c>
      <c r="AG20" s="161">
        <v>0</v>
      </c>
      <c r="AH20" s="161">
        <v>1.791959</v>
      </c>
      <c r="AI20" s="161">
        <v>4.535287</v>
      </c>
      <c r="AJ20" s="161">
        <v>6.020055</v>
      </c>
      <c r="AK20" s="170">
        <v>146.315126899224</v>
      </c>
      <c r="AL20" s="171">
        <v>200</v>
      </c>
      <c r="AM20" s="171">
        <v>0</v>
      </c>
      <c r="AN20" s="172" t="s">
        <v>393</v>
      </c>
      <c r="AO20" s="172" t="s">
        <v>394</v>
      </c>
    </row>
    <row r="21" ht="23.25" customHeight="1" spans="1:41">
      <c r="A21" s="133">
        <v>16</v>
      </c>
      <c r="B21" s="133" t="s">
        <v>22</v>
      </c>
      <c r="C21" s="140" t="s">
        <v>428</v>
      </c>
      <c r="D21" s="141" t="s">
        <v>17</v>
      </c>
      <c r="E21" s="135" t="s">
        <v>429</v>
      </c>
      <c r="F21" s="135" t="s">
        <v>429</v>
      </c>
      <c r="G21" s="136">
        <v>9912.5805325</v>
      </c>
      <c r="H21" s="137">
        <v>16453.9417712</v>
      </c>
      <c r="I21" s="163">
        <v>42738.0683032</v>
      </c>
      <c r="J21" s="163">
        <v>4619.6882185</v>
      </c>
      <c r="K21" s="161">
        <v>9190.14132</v>
      </c>
      <c r="L21" s="161">
        <v>15310.182042</v>
      </c>
      <c r="M21" s="161">
        <v>4476.001494</v>
      </c>
      <c r="N21" s="161">
        <v>6470.4968192</v>
      </c>
      <c r="O21" s="161">
        <v>4235.9976516</v>
      </c>
      <c r="P21" s="161">
        <v>168.047924</v>
      </c>
      <c r="Q21" s="161">
        <v>243.000102</v>
      </c>
      <c r="R21" s="161">
        <v>250.24057</v>
      </c>
      <c r="S21" s="161">
        <v>0</v>
      </c>
      <c r="T21" s="161">
        <v>0</v>
      </c>
      <c r="U21" s="161">
        <v>0</v>
      </c>
      <c r="V21" s="161">
        <v>229.266806</v>
      </c>
      <c r="W21" s="161">
        <v>233.39201</v>
      </c>
      <c r="X21" s="161">
        <v>22624.7365196</v>
      </c>
      <c r="Y21" s="161">
        <v>419.57609</v>
      </c>
      <c r="Z21" s="161">
        <v>316.91152</v>
      </c>
      <c r="AA21" s="161">
        <v>316.91152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70">
        <v>159.743646218599</v>
      </c>
      <c r="AL21" s="171">
        <v>200</v>
      </c>
      <c r="AM21" s="171">
        <v>0</v>
      </c>
      <c r="AN21" s="172" t="s">
        <v>393</v>
      </c>
      <c r="AO21" s="172" t="s">
        <v>394</v>
      </c>
    </row>
    <row r="22" ht="23.25" customHeight="1" spans="1:41">
      <c r="A22" s="133">
        <v>17</v>
      </c>
      <c r="B22" s="133" t="s">
        <v>22</v>
      </c>
      <c r="C22" s="140" t="s">
        <v>430</v>
      </c>
      <c r="D22" s="142" t="s">
        <v>29</v>
      </c>
      <c r="E22" s="309" t="s">
        <v>431</v>
      </c>
      <c r="F22" s="309" t="s">
        <v>431</v>
      </c>
      <c r="G22" s="136">
        <v>2243.6003364</v>
      </c>
      <c r="H22" s="137">
        <v>1643.7109724</v>
      </c>
      <c r="I22" s="163">
        <v>4723.5451584</v>
      </c>
      <c r="J22" s="163">
        <v>2207.452556</v>
      </c>
      <c r="K22" s="161">
        <v>1621.598594</v>
      </c>
      <c r="L22" s="161">
        <v>2205.1936315</v>
      </c>
      <c r="M22" s="161">
        <v>7.2969712</v>
      </c>
      <c r="N22" s="161">
        <v>0</v>
      </c>
      <c r="O22" s="161">
        <v>-46.2868044</v>
      </c>
      <c r="P22" s="161">
        <v>28.8508092</v>
      </c>
      <c r="Q22" s="161">
        <v>22.1123784</v>
      </c>
      <c r="R22" s="161">
        <v>36.5443576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2528.0939737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70">
        <v>187.370787061371</v>
      </c>
      <c r="AL22" s="171">
        <v>200</v>
      </c>
      <c r="AM22" s="171">
        <v>0</v>
      </c>
      <c r="AN22" s="172" t="s">
        <v>393</v>
      </c>
      <c r="AO22" s="172" t="s">
        <v>400</v>
      </c>
    </row>
    <row r="23" ht="23.25" customHeight="1" spans="1:41">
      <c r="A23" s="133">
        <v>18</v>
      </c>
      <c r="B23" s="133" t="s">
        <v>22</v>
      </c>
      <c r="C23" s="140" t="s">
        <v>432</v>
      </c>
      <c r="D23" s="142" t="s">
        <v>63</v>
      </c>
      <c r="E23" s="135" t="s">
        <v>433</v>
      </c>
      <c r="F23" s="135" t="s">
        <v>433</v>
      </c>
      <c r="G23" s="136">
        <v>1896.77559</v>
      </c>
      <c r="H23" s="137">
        <v>1401.1228568</v>
      </c>
      <c r="I23" s="163">
        <v>4555.8240038</v>
      </c>
      <c r="J23" s="163">
        <v>1491.526032</v>
      </c>
      <c r="K23" s="161">
        <v>1017.331444</v>
      </c>
      <c r="L23" s="161">
        <v>1353.6887255</v>
      </c>
      <c r="M23" s="161">
        <v>76.5138368</v>
      </c>
      <c r="N23" s="161">
        <v>260.8203916</v>
      </c>
      <c r="O23" s="161">
        <v>500.8083456</v>
      </c>
      <c r="P23" s="161">
        <v>108.9459772</v>
      </c>
      <c r="Q23" s="161">
        <v>39.1244072</v>
      </c>
      <c r="R23" s="161">
        <v>78.9472608</v>
      </c>
      <c r="S23" s="161">
        <v>0</v>
      </c>
      <c r="T23" s="161">
        <v>0</v>
      </c>
      <c r="U23" s="161">
        <v>0</v>
      </c>
      <c r="V23" s="161">
        <v>23.366899</v>
      </c>
      <c r="W23" s="161">
        <v>11.549429</v>
      </c>
      <c r="X23" s="161">
        <v>2444.9583369</v>
      </c>
      <c r="Y23" s="161">
        <v>49.58928</v>
      </c>
      <c r="Z23" s="161">
        <v>41.59566</v>
      </c>
      <c r="AA23" s="161">
        <v>168.55272</v>
      </c>
      <c r="AB23" s="161">
        <v>0</v>
      </c>
      <c r="AC23" s="161">
        <v>0</v>
      </c>
      <c r="AD23" s="161">
        <v>0</v>
      </c>
      <c r="AE23" s="161">
        <v>146.6</v>
      </c>
      <c r="AF23" s="161">
        <v>30.694517</v>
      </c>
      <c r="AG23" s="161">
        <v>8.82</v>
      </c>
      <c r="AH23" s="161">
        <v>0.233565</v>
      </c>
      <c r="AI23" s="161">
        <v>0.007008</v>
      </c>
      <c r="AJ23" s="161">
        <v>0.048615</v>
      </c>
      <c r="AK23" s="170">
        <v>225.155212598913</v>
      </c>
      <c r="AL23" s="171">
        <v>200</v>
      </c>
      <c r="AM23" s="171">
        <v>0</v>
      </c>
      <c r="AN23" s="172" t="s">
        <v>393</v>
      </c>
      <c r="AO23" s="172" t="s">
        <v>400</v>
      </c>
    </row>
    <row r="24" ht="23.25" customHeight="1" spans="1:41">
      <c r="A24" s="133">
        <v>19</v>
      </c>
      <c r="B24" s="133" t="s">
        <v>22</v>
      </c>
      <c r="C24" s="140" t="s">
        <v>434</v>
      </c>
      <c r="D24" s="141" t="s">
        <v>60</v>
      </c>
      <c r="E24" s="135" t="s">
        <v>435</v>
      </c>
      <c r="F24" s="135" t="s">
        <v>435</v>
      </c>
      <c r="G24" s="136">
        <v>1086.807034</v>
      </c>
      <c r="H24" s="137">
        <v>1803.5079954</v>
      </c>
      <c r="I24" s="163">
        <v>3750.1427266</v>
      </c>
      <c r="J24" s="163">
        <v>256.247988</v>
      </c>
      <c r="K24" s="161">
        <v>1007.43917</v>
      </c>
      <c r="L24" s="161">
        <v>1240.707245</v>
      </c>
      <c r="M24" s="161">
        <v>459.3928644</v>
      </c>
      <c r="N24" s="161">
        <v>350.4464464</v>
      </c>
      <c r="O24" s="161">
        <v>283.9586724</v>
      </c>
      <c r="P24" s="161">
        <v>66.7924376</v>
      </c>
      <c r="Q24" s="161">
        <v>83.35501</v>
      </c>
      <c r="R24" s="161">
        <v>176.3503344</v>
      </c>
      <c r="S24" s="161">
        <v>0</v>
      </c>
      <c r="T24" s="161">
        <v>0</v>
      </c>
      <c r="U24" s="161">
        <v>0</v>
      </c>
      <c r="V24" s="161">
        <v>85.942674</v>
      </c>
      <c r="W24" s="161">
        <v>84.264189</v>
      </c>
      <c r="X24" s="161">
        <v>2001.5869968</v>
      </c>
      <c r="Y24" s="161">
        <v>218.43107</v>
      </c>
      <c r="Z24" s="161">
        <v>278.00318</v>
      </c>
      <c r="AA24" s="161">
        <v>39.740321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7.799157</v>
      </c>
      <c r="AH24" s="161">
        <v>0</v>
      </c>
      <c r="AI24" s="161">
        <v>0</v>
      </c>
      <c r="AJ24" s="161">
        <v>0</v>
      </c>
      <c r="AK24" s="170">
        <v>107.936018923401</v>
      </c>
      <c r="AL24" s="171">
        <v>200</v>
      </c>
      <c r="AM24" s="171">
        <v>0</v>
      </c>
      <c r="AN24" s="172" t="s">
        <v>393</v>
      </c>
      <c r="AO24" s="172" t="s">
        <v>400</v>
      </c>
    </row>
    <row r="25" ht="23.25" customHeight="1" spans="1:41">
      <c r="A25" s="133">
        <v>20</v>
      </c>
      <c r="B25" s="133" t="s">
        <v>22</v>
      </c>
      <c r="C25" s="140" t="s">
        <v>436</v>
      </c>
      <c r="D25" s="142" t="s">
        <v>10</v>
      </c>
      <c r="E25" s="135" t="s">
        <v>437</v>
      </c>
      <c r="F25" s="135" t="s">
        <v>437</v>
      </c>
      <c r="G25" s="136">
        <v>7334.1090646</v>
      </c>
      <c r="H25" s="137">
        <v>8549.8712896</v>
      </c>
      <c r="I25" s="163">
        <v>9897.0412783</v>
      </c>
      <c r="J25" s="163">
        <v>5886.999519</v>
      </c>
      <c r="K25" s="161">
        <v>5934.960199</v>
      </c>
      <c r="L25" s="161">
        <v>6465.3506425</v>
      </c>
      <c r="M25" s="161">
        <v>1025.54456</v>
      </c>
      <c r="N25" s="161">
        <v>1981.770402</v>
      </c>
      <c r="O25" s="161">
        <v>2964.7108936</v>
      </c>
      <c r="P25" s="161">
        <v>122.4514676</v>
      </c>
      <c r="Q25" s="161">
        <v>364.3022836</v>
      </c>
      <c r="R25" s="161">
        <v>181.6680352</v>
      </c>
      <c r="S25" s="161">
        <v>0</v>
      </c>
      <c r="T25" s="161">
        <v>0</v>
      </c>
      <c r="U25" s="161">
        <v>0</v>
      </c>
      <c r="V25" s="161">
        <v>245.504391</v>
      </c>
      <c r="W25" s="161">
        <v>229.98742</v>
      </c>
      <c r="X25" s="161">
        <v>243.334619</v>
      </c>
      <c r="Y25" s="161">
        <v>53.609127</v>
      </c>
      <c r="Z25" s="161">
        <v>38.850985</v>
      </c>
      <c r="AA25" s="161">
        <v>41.977088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70">
        <v>15.7566113344734</v>
      </c>
      <c r="AL25" s="171">
        <v>0</v>
      </c>
      <c r="AM25" s="171">
        <v>0</v>
      </c>
      <c r="AN25" s="172" t="s">
        <v>438</v>
      </c>
      <c r="AO25" s="172" t="s">
        <v>398</v>
      </c>
    </row>
    <row r="26" ht="23.25" customHeight="1" spans="1:41">
      <c r="A26" s="133">
        <v>21</v>
      </c>
      <c r="B26" s="133" t="s">
        <v>36</v>
      </c>
      <c r="C26" s="140" t="s">
        <v>39</v>
      </c>
      <c r="D26" s="142" t="s">
        <v>17</v>
      </c>
      <c r="E26" s="142" t="s">
        <v>439</v>
      </c>
      <c r="F26" s="142" t="s">
        <v>439</v>
      </c>
      <c r="G26" s="143">
        <v>3159.0781149</v>
      </c>
      <c r="H26" s="144">
        <v>8086.9181512</v>
      </c>
      <c r="I26" s="161">
        <v>61377.9674998</v>
      </c>
      <c r="J26" s="161">
        <v>528.8002165</v>
      </c>
      <c r="K26" s="161">
        <v>1216.341406</v>
      </c>
      <c r="L26" s="161">
        <v>21923.957715</v>
      </c>
      <c r="M26" s="161">
        <v>0</v>
      </c>
      <c r="N26" s="161">
        <v>0</v>
      </c>
      <c r="O26" s="161">
        <v>3632.7014864</v>
      </c>
      <c r="P26" s="161">
        <v>696.7434244</v>
      </c>
      <c r="Q26" s="161">
        <v>753.3856552</v>
      </c>
      <c r="R26" s="161">
        <v>1115.021243</v>
      </c>
      <c r="S26" s="161">
        <v>66.33528</v>
      </c>
      <c r="T26" s="161">
        <v>58.5354</v>
      </c>
      <c r="U26" s="161">
        <v>36.95304</v>
      </c>
      <c r="V26" s="161">
        <v>885.291056</v>
      </c>
      <c r="W26" s="161">
        <v>5517.329934</v>
      </c>
      <c r="X26" s="161">
        <v>34126.7739304</v>
      </c>
      <c r="Y26" s="161">
        <v>527.308138</v>
      </c>
      <c r="Z26" s="161">
        <v>541.325756</v>
      </c>
      <c r="AA26" s="161">
        <v>541.325756</v>
      </c>
      <c r="AB26" s="161">
        <v>0</v>
      </c>
      <c r="AC26" s="161">
        <v>0</v>
      </c>
      <c r="AD26" s="161">
        <v>0</v>
      </c>
      <c r="AE26" s="161">
        <v>454.6</v>
      </c>
      <c r="AF26" s="161">
        <v>0</v>
      </c>
      <c r="AG26" s="161">
        <v>1.234329</v>
      </c>
      <c r="AH26" s="161">
        <v>0</v>
      </c>
      <c r="AI26" s="161">
        <v>0</v>
      </c>
      <c r="AJ26" s="161">
        <v>0</v>
      </c>
      <c r="AK26" s="170">
        <v>658.978468091609</v>
      </c>
      <c r="AL26" s="171">
        <v>200</v>
      </c>
      <c r="AM26" s="171">
        <v>2000</v>
      </c>
      <c r="AN26" s="172" t="s">
        <v>393</v>
      </c>
      <c r="AO26" s="172" t="s">
        <v>418</v>
      </c>
    </row>
    <row r="27" ht="23.25" customHeight="1" spans="1:41">
      <c r="A27" s="133">
        <v>22</v>
      </c>
      <c r="B27" s="133" t="s">
        <v>36</v>
      </c>
      <c r="C27" s="140" t="s">
        <v>440</v>
      </c>
      <c r="D27" s="142" t="s">
        <v>10</v>
      </c>
      <c r="E27" s="142" t="s">
        <v>441</v>
      </c>
      <c r="F27" s="142" t="s">
        <v>441</v>
      </c>
      <c r="G27" s="145">
        <v>1.595698</v>
      </c>
      <c r="H27" s="146">
        <v>140.544451</v>
      </c>
      <c r="I27" s="165">
        <v>229.9191765</v>
      </c>
      <c r="J27" s="165">
        <v>0</v>
      </c>
      <c r="K27" s="161">
        <v>106.927523</v>
      </c>
      <c r="L27" s="161">
        <v>174.5478305</v>
      </c>
      <c r="M27" s="161">
        <v>0</v>
      </c>
      <c r="N27" s="161">
        <v>0</v>
      </c>
      <c r="O27" s="161">
        <v>-0.463611200000002</v>
      </c>
      <c r="P27" s="161">
        <v>1.595698</v>
      </c>
      <c r="Q27" s="161">
        <v>33.616928</v>
      </c>
      <c r="R27" s="161">
        <v>55.8349572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70">
        <v>63.5917852779545</v>
      </c>
      <c r="AL27" s="171">
        <v>200</v>
      </c>
      <c r="AM27" s="171">
        <v>0</v>
      </c>
      <c r="AN27" s="172" t="s">
        <v>393</v>
      </c>
      <c r="AO27" s="172" t="s">
        <v>400</v>
      </c>
    </row>
    <row r="28" ht="23.25" customHeight="1" spans="1:41">
      <c r="A28" s="133">
        <v>23</v>
      </c>
      <c r="B28" s="133" t="s">
        <v>36</v>
      </c>
      <c r="C28" s="140" t="s">
        <v>442</v>
      </c>
      <c r="D28" s="142" t="s">
        <v>17</v>
      </c>
      <c r="E28" s="142" t="s">
        <v>443</v>
      </c>
      <c r="F28" s="142" t="s">
        <v>443</v>
      </c>
      <c r="G28" s="147">
        <v>1126.466516</v>
      </c>
      <c r="H28" s="148">
        <v>2954.1826072</v>
      </c>
      <c r="I28" s="166">
        <v>13095.6203868</v>
      </c>
      <c r="J28" s="166">
        <v>2.829197</v>
      </c>
      <c r="K28" s="161">
        <v>915.996838</v>
      </c>
      <c r="L28" s="161">
        <v>2959.3078885</v>
      </c>
      <c r="M28" s="161">
        <v>797.634464</v>
      </c>
      <c r="N28" s="161">
        <v>1730.3313544</v>
      </c>
      <c r="O28" s="161">
        <v>3098.2299208</v>
      </c>
      <c r="P28" s="161">
        <v>25.54053</v>
      </c>
      <c r="Q28" s="161">
        <v>62.4947368</v>
      </c>
      <c r="R28" s="161">
        <v>93.6725296</v>
      </c>
      <c r="S28" s="161">
        <v>0</v>
      </c>
      <c r="T28" s="161">
        <v>0</v>
      </c>
      <c r="U28" s="161">
        <v>0</v>
      </c>
      <c r="V28" s="161">
        <v>171.637373</v>
      </c>
      <c r="W28" s="161">
        <v>196.009726</v>
      </c>
      <c r="X28" s="161">
        <v>6909.5100969</v>
      </c>
      <c r="Y28" s="161">
        <v>122.825</v>
      </c>
      <c r="Z28" s="161">
        <v>43.35</v>
      </c>
      <c r="AA28" s="161">
        <v>28.9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5.999952</v>
      </c>
      <c r="AI28" s="161">
        <v>5.999952</v>
      </c>
      <c r="AJ28" s="161">
        <v>5.999951</v>
      </c>
      <c r="AK28" s="170">
        <v>343.290822811124</v>
      </c>
      <c r="AL28" s="171">
        <v>200</v>
      </c>
      <c r="AM28" s="171">
        <v>2000</v>
      </c>
      <c r="AN28" s="172" t="s">
        <v>393</v>
      </c>
      <c r="AO28" s="172" t="s">
        <v>418</v>
      </c>
    </row>
    <row r="29" ht="23.25" customHeight="1" spans="1:41">
      <c r="A29" s="133">
        <v>24</v>
      </c>
      <c r="B29" s="133" t="s">
        <v>36</v>
      </c>
      <c r="C29" s="140" t="s">
        <v>444</v>
      </c>
      <c r="D29" s="142" t="s">
        <v>55</v>
      </c>
      <c r="E29" s="142" t="s">
        <v>445</v>
      </c>
      <c r="F29" s="142" t="s">
        <v>445</v>
      </c>
      <c r="G29" s="143">
        <v>17.517359</v>
      </c>
      <c r="H29" s="144">
        <v>-911.7375101</v>
      </c>
      <c r="I29" s="161">
        <v>-190.7191396</v>
      </c>
      <c r="J29" s="161">
        <v>0.948467</v>
      </c>
      <c r="K29" s="161">
        <v>-1309.0785205</v>
      </c>
      <c r="L29" s="161">
        <v>-1077.1109415</v>
      </c>
      <c r="M29" s="161">
        <v>0.67025</v>
      </c>
      <c r="N29" s="161">
        <v>357.288484</v>
      </c>
      <c r="O29" s="161">
        <v>-66.9354856</v>
      </c>
      <c r="P29" s="161">
        <v>15.898642</v>
      </c>
      <c r="Q29" s="161">
        <v>40.0525264</v>
      </c>
      <c r="R29" s="161">
        <v>40.3303548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111.6506177</v>
      </c>
      <c r="Y29" s="161">
        <v>0</v>
      </c>
      <c r="Z29" s="161">
        <v>0</v>
      </c>
      <c r="AA29" s="161">
        <v>62.326667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739.019648</v>
      </c>
      <c r="AH29" s="161">
        <v>0</v>
      </c>
      <c r="AI29" s="161">
        <v>0</v>
      </c>
      <c r="AJ29" s="161">
        <v>0</v>
      </c>
      <c r="AK29" s="170">
        <v>79.0817930065111</v>
      </c>
      <c r="AL29" s="171">
        <v>0</v>
      </c>
      <c r="AM29" s="171">
        <v>0</v>
      </c>
      <c r="AN29" s="172" t="s">
        <v>397</v>
      </c>
      <c r="AO29" s="172" t="s">
        <v>398</v>
      </c>
    </row>
    <row r="30" ht="23.25" customHeight="1" spans="1:41">
      <c r="A30" s="133">
        <v>25</v>
      </c>
      <c r="B30" s="133" t="s">
        <v>36</v>
      </c>
      <c r="C30" s="140" t="s">
        <v>446</v>
      </c>
      <c r="D30" s="142" t="s">
        <v>17</v>
      </c>
      <c r="E30" s="142" t="s">
        <v>447</v>
      </c>
      <c r="F30" s="142" t="s">
        <v>447</v>
      </c>
      <c r="G30" s="147">
        <v>77.0534953</v>
      </c>
      <c r="H30" s="148">
        <v>256.5864212</v>
      </c>
      <c r="I30" s="166">
        <v>1759.5746058</v>
      </c>
      <c r="J30" s="166">
        <v>1.5735165</v>
      </c>
      <c r="K30" s="161">
        <v>66.473354</v>
      </c>
      <c r="L30" s="161">
        <v>0</v>
      </c>
      <c r="M30" s="161">
        <v>21.4998984</v>
      </c>
      <c r="N30" s="161">
        <v>133.9638116</v>
      </c>
      <c r="O30" s="161">
        <v>828.8602004</v>
      </c>
      <c r="P30" s="161">
        <v>4.2572264</v>
      </c>
      <c r="Q30" s="161">
        <v>4.5638976</v>
      </c>
      <c r="R30" s="161">
        <v>7.905414</v>
      </c>
      <c r="S30" s="161">
        <v>0</v>
      </c>
      <c r="T30" s="161">
        <v>0</v>
      </c>
      <c r="U30" s="161">
        <v>0</v>
      </c>
      <c r="V30" s="161">
        <v>16.067609</v>
      </c>
      <c r="W30" s="161">
        <v>19.909834</v>
      </c>
      <c r="X30" s="161">
        <v>891.1334674</v>
      </c>
      <c r="Y30" s="161">
        <v>33.655245</v>
      </c>
      <c r="Z30" s="161">
        <v>31.675524</v>
      </c>
      <c r="AA30" s="161">
        <v>31.675524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70">
        <v>585.762947848465</v>
      </c>
      <c r="AL30" s="171">
        <v>200</v>
      </c>
      <c r="AM30" s="171">
        <v>0</v>
      </c>
      <c r="AN30" s="172" t="s">
        <v>393</v>
      </c>
      <c r="AO30" s="172" t="s">
        <v>400</v>
      </c>
    </row>
    <row r="31" ht="23.25" customHeight="1" spans="1:41">
      <c r="A31" s="133">
        <v>26</v>
      </c>
      <c r="B31" s="133" t="s">
        <v>36</v>
      </c>
      <c r="C31" s="140" t="s">
        <v>448</v>
      </c>
      <c r="D31" s="142" t="s">
        <v>43</v>
      </c>
      <c r="E31" s="142" t="s">
        <v>449</v>
      </c>
      <c r="F31" s="142" t="s">
        <v>449</v>
      </c>
      <c r="G31" s="147">
        <v>2030.2417943</v>
      </c>
      <c r="H31" s="148">
        <v>2171.5469991</v>
      </c>
      <c r="I31" s="166">
        <v>4963.1246599</v>
      </c>
      <c r="J31" s="166">
        <v>1395.4287865</v>
      </c>
      <c r="K31" s="161">
        <v>1424.2636495</v>
      </c>
      <c r="L31" s="161">
        <v>2187.2766375</v>
      </c>
      <c r="M31" s="161">
        <v>176.9605992</v>
      </c>
      <c r="N31" s="161">
        <v>135.054902</v>
      </c>
      <c r="O31" s="161">
        <v>38.5712588</v>
      </c>
      <c r="P31" s="161">
        <v>9.3402376</v>
      </c>
      <c r="Q31" s="161">
        <v>10.8955056</v>
      </c>
      <c r="R31" s="161">
        <v>8.4422384</v>
      </c>
      <c r="S31" s="161">
        <v>2.247912</v>
      </c>
      <c r="T31" s="161">
        <v>0</v>
      </c>
      <c r="U31" s="161">
        <v>0</v>
      </c>
      <c r="V31" s="161">
        <v>66.523939</v>
      </c>
      <c r="W31" s="161">
        <v>73.205237</v>
      </c>
      <c r="X31" s="161">
        <v>2665.5687352</v>
      </c>
      <c r="Y31" s="161">
        <v>362.34032</v>
      </c>
      <c r="Z31" s="161">
        <v>476.928139</v>
      </c>
      <c r="AA31" s="161">
        <v>63.26579</v>
      </c>
      <c r="AB31" s="161">
        <v>0</v>
      </c>
      <c r="AC31" s="161">
        <v>51.199566</v>
      </c>
      <c r="AD31" s="161">
        <v>0</v>
      </c>
      <c r="AE31" s="161">
        <v>17.4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70">
        <v>128.552486405174</v>
      </c>
      <c r="AL31" s="171">
        <v>200</v>
      </c>
      <c r="AM31" s="171">
        <v>0</v>
      </c>
      <c r="AN31" s="172" t="s">
        <v>393</v>
      </c>
      <c r="AO31" s="172" t="s">
        <v>400</v>
      </c>
    </row>
    <row r="32" ht="23.25" customHeight="1" spans="1:41">
      <c r="A32" s="133">
        <v>27</v>
      </c>
      <c r="B32" s="133" t="s">
        <v>36</v>
      </c>
      <c r="C32" s="140" t="s">
        <v>450</v>
      </c>
      <c r="D32" s="142" t="s">
        <v>8</v>
      </c>
      <c r="E32" s="142" t="s">
        <v>451</v>
      </c>
      <c r="F32" s="142" t="s">
        <v>451</v>
      </c>
      <c r="G32" s="147">
        <v>362.0641279</v>
      </c>
      <c r="H32" s="148">
        <v>542.2755126</v>
      </c>
      <c r="I32" s="166">
        <v>1376.888169</v>
      </c>
      <c r="J32" s="166">
        <v>287.0512745</v>
      </c>
      <c r="K32" s="161">
        <v>394.990177</v>
      </c>
      <c r="L32" s="161">
        <v>550.198118</v>
      </c>
      <c r="M32" s="161">
        <v>0</v>
      </c>
      <c r="N32" s="161">
        <v>0</v>
      </c>
      <c r="O32" s="161">
        <v>0</v>
      </c>
      <c r="P32" s="161">
        <v>21.8823844</v>
      </c>
      <c r="Q32" s="161">
        <v>6.8009216</v>
      </c>
      <c r="R32" s="161">
        <v>12.65504</v>
      </c>
      <c r="S32" s="161">
        <v>0</v>
      </c>
      <c r="T32" s="161">
        <v>0</v>
      </c>
      <c r="U32" s="161">
        <v>0</v>
      </c>
      <c r="V32" s="161">
        <v>9.655589</v>
      </c>
      <c r="W32" s="161">
        <v>78.876389</v>
      </c>
      <c r="X32" s="161">
        <v>783.96995</v>
      </c>
      <c r="Y32" s="161">
        <v>43.47488</v>
      </c>
      <c r="Z32" s="161">
        <v>55.42712</v>
      </c>
      <c r="AA32" s="161">
        <v>23.75448</v>
      </c>
      <c r="AB32" s="161">
        <v>0</v>
      </c>
      <c r="AC32" s="161">
        <v>4.180569</v>
      </c>
      <c r="AD32" s="161">
        <v>4.269478</v>
      </c>
      <c r="AE32" s="161">
        <v>0</v>
      </c>
      <c r="AF32" s="161">
        <v>2.000336</v>
      </c>
      <c r="AG32" s="161">
        <v>2.041103</v>
      </c>
      <c r="AH32" s="161">
        <v>0</v>
      </c>
      <c r="AI32" s="161">
        <v>0</v>
      </c>
      <c r="AJ32" s="161">
        <v>0</v>
      </c>
      <c r="AK32" s="170">
        <v>153.909338889075</v>
      </c>
      <c r="AL32" s="171">
        <v>200</v>
      </c>
      <c r="AM32" s="171">
        <v>0</v>
      </c>
      <c r="AN32" s="172" t="s">
        <v>393</v>
      </c>
      <c r="AO32" s="172" t="s">
        <v>400</v>
      </c>
    </row>
    <row r="33" ht="23.25" customHeight="1" spans="1:41">
      <c r="A33" s="133">
        <v>28</v>
      </c>
      <c r="B33" s="133" t="s">
        <v>36</v>
      </c>
      <c r="C33" s="140" t="s">
        <v>37</v>
      </c>
      <c r="D33" s="142" t="s">
        <v>29</v>
      </c>
      <c r="E33" s="142" t="s">
        <v>452</v>
      </c>
      <c r="F33" s="142" t="s">
        <v>452</v>
      </c>
      <c r="G33" s="147">
        <v>328.5496699</v>
      </c>
      <c r="H33" s="148">
        <v>-295.990879</v>
      </c>
      <c r="I33" s="166">
        <v>3377.6484758</v>
      </c>
      <c r="J33" s="166">
        <v>69.4003185</v>
      </c>
      <c r="K33" s="161">
        <v>-403.419081</v>
      </c>
      <c r="L33" s="161">
        <v>1449.952213</v>
      </c>
      <c r="M33" s="161">
        <v>16.0796756</v>
      </c>
      <c r="N33" s="161">
        <v>0</v>
      </c>
      <c r="O33" s="161">
        <v>0</v>
      </c>
      <c r="P33" s="161">
        <v>21.4987088</v>
      </c>
      <c r="Q33" s="161">
        <v>15.72421</v>
      </c>
      <c r="R33" s="161">
        <v>26.9206064</v>
      </c>
      <c r="S33" s="161">
        <v>0</v>
      </c>
      <c r="T33" s="161">
        <v>0</v>
      </c>
      <c r="U33" s="161">
        <v>0</v>
      </c>
      <c r="V33" s="161">
        <v>51.731776</v>
      </c>
      <c r="W33" s="161">
        <v>67.510369</v>
      </c>
      <c r="X33" s="161">
        <v>1822.9437334</v>
      </c>
      <c r="Y33" s="161">
        <v>156.661895</v>
      </c>
      <c r="Z33" s="161">
        <v>18.430811</v>
      </c>
      <c r="AA33" s="161">
        <v>73.723244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13.177296</v>
      </c>
      <c r="AI33" s="161">
        <v>5.762812</v>
      </c>
      <c r="AJ33" s="161">
        <v>4.108679</v>
      </c>
      <c r="AK33" s="170">
        <v>1241.13262111702</v>
      </c>
      <c r="AL33" s="171">
        <v>200</v>
      </c>
      <c r="AM33" s="171">
        <v>0</v>
      </c>
      <c r="AN33" s="172" t="s">
        <v>393</v>
      </c>
      <c r="AO33" s="172" t="s">
        <v>400</v>
      </c>
    </row>
    <row r="34" ht="23.25" customHeight="1" spans="1:41">
      <c r="A34" s="133">
        <v>29</v>
      </c>
      <c r="B34" s="133" t="s">
        <v>36</v>
      </c>
      <c r="C34" s="140" t="s">
        <v>453</v>
      </c>
      <c r="D34" s="142" t="s">
        <v>118</v>
      </c>
      <c r="E34" s="142" t="s">
        <v>454</v>
      </c>
      <c r="F34" s="142" t="s">
        <v>454</v>
      </c>
      <c r="G34" s="147">
        <v>576.2154047</v>
      </c>
      <c r="H34" s="148">
        <v>1085.0332108</v>
      </c>
      <c r="I34" s="166">
        <v>2905.5616634</v>
      </c>
      <c r="J34" s="166">
        <v>12.0759785</v>
      </c>
      <c r="K34" s="161">
        <v>195.703915</v>
      </c>
      <c r="L34" s="161">
        <v>654.6102815</v>
      </c>
      <c r="M34" s="161">
        <v>43.9021292</v>
      </c>
      <c r="N34" s="161">
        <v>204.3482676</v>
      </c>
      <c r="O34" s="161">
        <v>345.7754664</v>
      </c>
      <c r="P34" s="161">
        <v>18.29793</v>
      </c>
      <c r="Q34" s="161">
        <v>10.1531952</v>
      </c>
      <c r="R34" s="161">
        <v>22.1326468</v>
      </c>
      <c r="S34" s="161">
        <v>124.55295</v>
      </c>
      <c r="T34" s="161">
        <v>136.0227</v>
      </c>
      <c r="U34" s="161">
        <v>195.813075</v>
      </c>
      <c r="V34" s="161">
        <v>219.145057</v>
      </c>
      <c r="W34" s="161">
        <v>348.284893</v>
      </c>
      <c r="X34" s="161">
        <v>1663.4089137</v>
      </c>
      <c r="Y34" s="161">
        <v>158.24136</v>
      </c>
      <c r="Z34" s="161">
        <v>190.52024</v>
      </c>
      <c r="AA34" s="161">
        <v>23.82128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70">
        <v>167.78550504069</v>
      </c>
      <c r="AL34" s="171">
        <v>200</v>
      </c>
      <c r="AM34" s="171">
        <v>0</v>
      </c>
      <c r="AN34" s="172" t="s">
        <v>393</v>
      </c>
      <c r="AO34" s="172" t="s">
        <v>400</v>
      </c>
    </row>
    <row r="35" ht="23.25" customHeight="1" spans="1:41">
      <c r="A35" s="133">
        <v>30</v>
      </c>
      <c r="B35" s="133" t="s">
        <v>36</v>
      </c>
      <c r="C35" s="140" t="s">
        <v>455</v>
      </c>
      <c r="D35" s="142" t="s">
        <v>8</v>
      </c>
      <c r="E35" s="310" t="s">
        <v>456</v>
      </c>
      <c r="F35" s="310" t="s">
        <v>456</v>
      </c>
      <c r="G35" s="147">
        <v>163.1848234</v>
      </c>
      <c r="H35" s="148">
        <v>13.9164816</v>
      </c>
      <c r="I35" s="166">
        <v>288.8209874</v>
      </c>
      <c r="J35" s="166">
        <v>132.175557</v>
      </c>
      <c r="K35" s="161">
        <v>35.27052</v>
      </c>
      <c r="L35" s="161">
        <v>121.056502</v>
      </c>
      <c r="M35" s="161">
        <v>30.4567296</v>
      </c>
      <c r="N35" s="161">
        <v>-23.3190576</v>
      </c>
      <c r="O35" s="161">
        <v>7.9207724</v>
      </c>
      <c r="P35" s="161">
        <v>0.5525368</v>
      </c>
      <c r="Q35" s="161">
        <v>1.9650192</v>
      </c>
      <c r="R35" s="161">
        <v>4.1405628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155.7031502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70">
        <v>1975.38798743499</v>
      </c>
      <c r="AL35" s="171">
        <v>200</v>
      </c>
      <c r="AM35" s="171">
        <v>0</v>
      </c>
      <c r="AN35" s="172" t="s">
        <v>393</v>
      </c>
      <c r="AO35" s="172" t="s">
        <v>400</v>
      </c>
    </row>
    <row r="36" ht="23.25" customHeight="1" spans="1:41">
      <c r="A36" s="133">
        <v>31</v>
      </c>
      <c r="B36" s="133" t="s">
        <v>40</v>
      </c>
      <c r="C36" s="140" t="s">
        <v>111</v>
      </c>
      <c r="D36" s="149" t="s">
        <v>17</v>
      </c>
      <c r="E36" s="150" t="s">
        <v>457</v>
      </c>
      <c r="F36" s="150" t="s">
        <v>457</v>
      </c>
      <c r="G36" s="136">
        <v>30858.6380027</v>
      </c>
      <c r="H36" s="137">
        <v>-11848.0935582</v>
      </c>
      <c r="I36" s="163">
        <v>107322.521923</v>
      </c>
      <c r="J36" s="163">
        <v>14561.9017345</v>
      </c>
      <c r="K36" s="161">
        <v>-24772.222653</v>
      </c>
      <c r="L36" s="161">
        <v>388.2267755</v>
      </c>
      <c r="M36" s="161">
        <v>3760.6206612</v>
      </c>
      <c r="N36" s="161">
        <v>-2952.3953352</v>
      </c>
      <c r="O36" s="161">
        <v>34292.503838</v>
      </c>
      <c r="P36" s="161">
        <v>6941.83077</v>
      </c>
      <c r="Q36" s="161">
        <v>5803.573523</v>
      </c>
      <c r="R36" s="161">
        <v>7895.309068</v>
      </c>
      <c r="S36" s="161">
        <v>0</v>
      </c>
      <c r="T36" s="161">
        <v>0</v>
      </c>
      <c r="U36" s="161">
        <v>0</v>
      </c>
      <c r="V36" s="161">
        <v>1210.175172</v>
      </c>
      <c r="W36" s="161">
        <v>1677.364484</v>
      </c>
      <c r="X36" s="161">
        <v>57094.8133735</v>
      </c>
      <c r="Y36" s="161">
        <v>3908.474817</v>
      </c>
      <c r="Z36" s="161">
        <v>3189.190842</v>
      </c>
      <c r="AA36" s="161">
        <v>3661.95219</v>
      </c>
      <c r="AB36" s="161">
        <v>0</v>
      </c>
      <c r="AC36" s="161">
        <v>0</v>
      </c>
      <c r="AD36" s="161">
        <v>0</v>
      </c>
      <c r="AE36" s="161">
        <v>395.949664</v>
      </c>
      <c r="AF36" s="161">
        <v>5118.580018</v>
      </c>
      <c r="AG36" s="161">
        <v>3903.542333</v>
      </c>
      <c r="AH36" s="161">
        <v>79.685184</v>
      </c>
      <c r="AI36" s="161">
        <v>87.815563</v>
      </c>
      <c r="AJ36" s="161">
        <v>86.174345</v>
      </c>
      <c r="AK36" s="170">
        <v>1005.82102003003</v>
      </c>
      <c r="AL36" s="171">
        <v>200</v>
      </c>
      <c r="AM36" s="171">
        <v>2000</v>
      </c>
      <c r="AN36" s="172" t="s">
        <v>393</v>
      </c>
      <c r="AO36" s="172" t="s">
        <v>418</v>
      </c>
    </row>
    <row r="37" ht="23.25" customHeight="1" spans="1:41">
      <c r="A37" s="133">
        <v>32</v>
      </c>
      <c r="B37" s="133" t="s">
        <v>40</v>
      </c>
      <c r="C37" s="151" t="s">
        <v>458</v>
      </c>
      <c r="D37" s="149" t="s">
        <v>29</v>
      </c>
      <c r="E37" s="149" t="s">
        <v>459</v>
      </c>
      <c r="F37" s="149" t="s">
        <v>459</v>
      </c>
      <c r="G37" s="136">
        <v>12477.5253665</v>
      </c>
      <c r="H37" s="137">
        <v>27913.2182339</v>
      </c>
      <c r="I37" s="163">
        <v>59604.718391</v>
      </c>
      <c r="J37" s="163">
        <v>4461.1672055</v>
      </c>
      <c r="K37" s="161">
        <v>16208.4833745</v>
      </c>
      <c r="L37" s="161">
        <v>14989.654178</v>
      </c>
      <c r="M37" s="161">
        <v>4181.217108</v>
      </c>
      <c r="N37" s="161">
        <v>7531.0929044</v>
      </c>
      <c r="O37" s="161">
        <v>11433.5076652</v>
      </c>
      <c r="P37" s="161">
        <v>332.577188</v>
      </c>
      <c r="Q37" s="161">
        <v>319.746024</v>
      </c>
      <c r="R37" s="161">
        <v>689.1833268</v>
      </c>
      <c r="S37" s="161">
        <v>220.813108</v>
      </c>
      <c r="T37" s="161">
        <v>155.718043</v>
      </c>
      <c r="U37" s="161">
        <v>116.17099</v>
      </c>
      <c r="V37" s="161">
        <v>1674.027179</v>
      </c>
      <c r="W37" s="161">
        <v>1825.125697</v>
      </c>
      <c r="X37" s="161">
        <v>32279.745073</v>
      </c>
      <c r="Y37" s="161">
        <v>1136.004393</v>
      </c>
      <c r="Z37" s="161">
        <v>1773.322487</v>
      </c>
      <c r="AA37" s="161">
        <v>0.793763</v>
      </c>
      <c r="AB37" s="161">
        <v>0</v>
      </c>
      <c r="AC37" s="161">
        <v>0</v>
      </c>
      <c r="AD37" s="161">
        <v>0</v>
      </c>
      <c r="AE37" s="161">
        <v>311.314868</v>
      </c>
      <c r="AF37" s="161">
        <v>0</v>
      </c>
      <c r="AG37" s="161">
        <v>0</v>
      </c>
      <c r="AH37" s="161">
        <v>160.404317</v>
      </c>
      <c r="AI37" s="161">
        <v>99.729704</v>
      </c>
      <c r="AJ37" s="161">
        <v>95.663395</v>
      </c>
      <c r="AK37" s="170">
        <v>113.535816227064</v>
      </c>
      <c r="AL37" s="171">
        <v>200</v>
      </c>
      <c r="AM37" s="171">
        <v>0</v>
      </c>
      <c r="AN37" s="172" t="s">
        <v>393</v>
      </c>
      <c r="AO37" s="172" t="s">
        <v>394</v>
      </c>
    </row>
    <row r="38" ht="23.25" customHeight="1" spans="1:41">
      <c r="A38" s="133">
        <v>33</v>
      </c>
      <c r="B38" s="133" t="s">
        <v>40</v>
      </c>
      <c r="C38" s="152" t="s">
        <v>460</v>
      </c>
      <c r="D38" s="142" t="s">
        <v>125</v>
      </c>
      <c r="E38" s="149" t="s">
        <v>461</v>
      </c>
      <c r="F38" s="149" t="s">
        <v>461</v>
      </c>
      <c r="G38" s="136">
        <v>8201.9479981</v>
      </c>
      <c r="H38" s="137">
        <v>5160.4071414</v>
      </c>
      <c r="I38" s="163">
        <v>10962.219897</v>
      </c>
      <c r="J38" s="163">
        <v>6096.3032185</v>
      </c>
      <c r="K38" s="161">
        <v>3145.263506</v>
      </c>
      <c r="L38" s="161">
        <v>2429.0676955</v>
      </c>
      <c r="M38" s="161">
        <v>1528.504256</v>
      </c>
      <c r="N38" s="161">
        <v>1480.3611312</v>
      </c>
      <c r="O38" s="161">
        <v>2189.0238596</v>
      </c>
      <c r="P38" s="161">
        <v>251.3361896</v>
      </c>
      <c r="Q38" s="161">
        <v>175.6933252</v>
      </c>
      <c r="R38" s="161">
        <v>340.9835164</v>
      </c>
      <c r="S38" s="161">
        <v>0</v>
      </c>
      <c r="T38" s="161">
        <v>0</v>
      </c>
      <c r="U38" s="161">
        <v>0</v>
      </c>
      <c r="V38" s="161">
        <v>218.126871</v>
      </c>
      <c r="W38" s="161">
        <v>214.74033</v>
      </c>
      <c r="X38" s="161">
        <v>5813.8464325</v>
      </c>
      <c r="Y38" s="161">
        <v>107.677463</v>
      </c>
      <c r="Z38" s="161">
        <v>142.214661</v>
      </c>
      <c r="AA38" s="161">
        <v>20.316387</v>
      </c>
      <c r="AB38" s="161">
        <v>0</v>
      </c>
      <c r="AC38" s="161">
        <v>0</v>
      </c>
      <c r="AD38" s="161">
        <v>0</v>
      </c>
      <c r="AE38" s="161">
        <v>0</v>
      </c>
      <c r="AF38" s="161">
        <v>2.134188</v>
      </c>
      <c r="AG38" s="161">
        <v>168.982006</v>
      </c>
      <c r="AH38" s="161">
        <v>0</v>
      </c>
      <c r="AI38" s="161">
        <v>0</v>
      </c>
      <c r="AJ38" s="161">
        <v>0</v>
      </c>
      <c r="AK38" s="170">
        <v>112.429360641998</v>
      </c>
      <c r="AL38" s="171">
        <v>200</v>
      </c>
      <c r="AM38" s="171">
        <v>0</v>
      </c>
      <c r="AN38" s="172" t="s">
        <v>393</v>
      </c>
      <c r="AO38" s="172" t="s">
        <v>394</v>
      </c>
    </row>
    <row r="39" ht="23.25" customHeight="1" spans="1:41">
      <c r="A39" s="133">
        <v>34</v>
      </c>
      <c r="B39" s="133" t="s">
        <v>40</v>
      </c>
      <c r="C39" s="152" t="s">
        <v>462</v>
      </c>
      <c r="D39" s="142" t="s">
        <v>19</v>
      </c>
      <c r="E39" s="153" t="s">
        <v>463</v>
      </c>
      <c r="F39" s="153" t="s">
        <v>463</v>
      </c>
      <c r="G39" s="138">
        <v>7466.6595533</v>
      </c>
      <c r="H39" s="139">
        <v>3342.9930758</v>
      </c>
      <c r="I39" s="164">
        <v>13767.4029098</v>
      </c>
      <c r="J39" s="164">
        <v>6177.5743985</v>
      </c>
      <c r="K39" s="161">
        <v>2350.714018</v>
      </c>
      <c r="L39" s="161">
        <v>3815.1394905</v>
      </c>
      <c r="M39" s="161">
        <v>729.34663</v>
      </c>
      <c r="N39" s="161">
        <v>632.1098252</v>
      </c>
      <c r="O39" s="161">
        <v>2385.5114292</v>
      </c>
      <c r="P39" s="161">
        <v>393.6351368</v>
      </c>
      <c r="Q39" s="161">
        <v>161.6886576</v>
      </c>
      <c r="R39" s="161">
        <v>291.1473752</v>
      </c>
      <c r="S39" s="161">
        <v>0</v>
      </c>
      <c r="T39" s="161">
        <v>0</v>
      </c>
      <c r="U39" s="161">
        <v>0</v>
      </c>
      <c r="V39" s="161">
        <v>79.538094</v>
      </c>
      <c r="W39" s="161">
        <v>85.551323</v>
      </c>
      <c r="X39" s="161">
        <v>7257.5060879</v>
      </c>
      <c r="Y39" s="161">
        <v>69.787046</v>
      </c>
      <c r="Z39" s="161">
        <v>90.640348</v>
      </c>
      <c r="AA39" s="161">
        <v>4.331488</v>
      </c>
      <c r="AB39" s="161">
        <v>15.860182</v>
      </c>
      <c r="AC39" s="161">
        <v>21.678333</v>
      </c>
      <c r="AD39" s="161">
        <v>0</v>
      </c>
      <c r="AE39" s="161">
        <v>0</v>
      </c>
      <c r="AF39" s="161">
        <v>0</v>
      </c>
      <c r="AG39" s="161">
        <v>13.558477</v>
      </c>
      <c r="AH39" s="161">
        <v>0.918066</v>
      </c>
      <c r="AI39" s="161">
        <v>0.610571</v>
      </c>
      <c r="AJ39" s="161">
        <v>0.208562</v>
      </c>
      <c r="AK39" s="170">
        <v>311.82863971399</v>
      </c>
      <c r="AL39" s="171">
        <v>200</v>
      </c>
      <c r="AM39" s="171">
        <v>1000</v>
      </c>
      <c r="AN39" s="172" t="s">
        <v>393</v>
      </c>
      <c r="AO39" s="172" t="s">
        <v>464</v>
      </c>
    </row>
    <row r="40" ht="23.25" customHeight="1" spans="1:41">
      <c r="A40" s="133">
        <v>35</v>
      </c>
      <c r="B40" s="133" t="s">
        <v>40</v>
      </c>
      <c r="C40" s="152" t="s">
        <v>465</v>
      </c>
      <c r="D40" s="142" t="s">
        <v>27</v>
      </c>
      <c r="E40" s="149" t="s">
        <v>466</v>
      </c>
      <c r="F40" s="149" t="s">
        <v>466</v>
      </c>
      <c r="G40" s="136">
        <v>908.5290125</v>
      </c>
      <c r="H40" s="137">
        <v>2253.0018135</v>
      </c>
      <c r="I40" s="163">
        <v>3547.6490134</v>
      </c>
      <c r="J40" s="163">
        <v>609.8618185</v>
      </c>
      <c r="K40" s="161">
        <v>1573.3365395</v>
      </c>
      <c r="L40" s="161">
        <v>737.07628</v>
      </c>
      <c r="M40" s="161">
        <v>231.0521748</v>
      </c>
      <c r="N40" s="161">
        <v>543.0112908</v>
      </c>
      <c r="O40" s="161">
        <v>901.82733</v>
      </c>
      <c r="P40" s="161">
        <v>29.2399932</v>
      </c>
      <c r="Q40" s="161">
        <v>101.9038432</v>
      </c>
      <c r="R40" s="161">
        <v>37.7858732</v>
      </c>
      <c r="S40" s="161">
        <v>0</v>
      </c>
      <c r="T40" s="161">
        <v>0</v>
      </c>
      <c r="U40" s="161">
        <v>0</v>
      </c>
      <c r="V40" s="161">
        <v>24.67245</v>
      </c>
      <c r="W40" s="161">
        <v>24.01554</v>
      </c>
      <c r="X40" s="161">
        <v>1860.2249302</v>
      </c>
      <c r="Y40" s="161">
        <v>13.702576</v>
      </c>
      <c r="Z40" s="161">
        <v>10.7346</v>
      </c>
      <c r="AA40" s="161">
        <v>10.7346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70">
        <v>57.4632116202689</v>
      </c>
      <c r="AL40" s="171">
        <v>200</v>
      </c>
      <c r="AM40" s="171">
        <v>0</v>
      </c>
      <c r="AN40" s="172" t="s">
        <v>393</v>
      </c>
      <c r="AO40" s="172" t="s">
        <v>400</v>
      </c>
    </row>
    <row r="41" ht="23.25" customHeight="1" spans="1:41">
      <c r="A41" s="133">
        <v>36</v>
      </c>
      <c r="B41" s="133" t="s">
        <v>40</v>
      </c>
      <c r="C41" s="152" t="s">
        <v>467</v>
      </c>
      <c r="D41" s="142" t="s">
        <v>19</v>
      </c>
      <c r="E41" s="143" t="s">
        <v>468</v>
      </c>
      <c r="F41" s="143" t="s">
        <v>468</v>
      </c>
      <c r="G41" s="136">
        <v>4881.8435165</v>
      </c>
      <c r="H41" s="137">
        <v>5898.6153808</v>
      </c>
      <c r="I41" s="163">
        <v>18314.946987</v>
      </c>
      <c r="J41" s="163">
        <v>2437.5858055</v>
      </c>
      <c r="K41" s="161">
        <v>3569.60323</v>
      </c>
      <c r="L41" s="161">
        <v>4412.892533</v>
      </c>
      <c r="M41" s="161">
        <v>1303.7515496</v>
      </c>
      <c r="N41" s="161">
        <v>1377.3331936</v>
      </c>
      <c r="O41" s="161">
        <v>3559.0226144</v>
      </c>
      <c r="P41" s="161">
        <v>492.0867544</v>
      </c>
      <c r="Q41" s="161">
        <v>427.0481432</v>
      </c>
      <c r="R41" s="161">
        <v>524.7257596</v>
      </c>
      <c r="S41" s="161">
        <v>0</v>
      </c>
      <c r="T41" s="161">
        <v>0</v>
      </c>
      <c r="U41" s="161">
        <v>0</v>
      </c>
      <c r="V41" s="161">
        <v>345.43095</v>
      </c>
      <c r="W41" s="161">
        <v>249.466497</v>
      </c>
      <c r="X41" s="161">
        <v>9631.686355</v>
      </c>
      <c r="Y41" s="161">
        <v>301.022894</v>
      </c>
      <c r="Z41" s="161">
        <v>273.580363</v>
      </c>
      <c r="AA41" s="161">
        <v>186.619725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1.965563</v>
      </c>
      <c r="AI41" s="161">
        <v>1.583954</v>
      </c>
      <c r="AJ41" s="161">
        <v>0</v>
      </c>
      <c r="AK41" s="170">
        <v>210.495697797405</v>
      </c>
      <c r="AL41" s="171">
        <v>200</v>
      </c>
      <c r="AM41" s="171">
        <v>0</v>
      </c>
      <c r="AN41" s="172" t="s">
        <v>393</v>
      </c>
      <c r="AO41" s="172" t="s">
        <v>394</v>
      </c>
    </row>
    <row r="42" ht="23.25" customHeight="1" spans="1:41">
      <c r="A42" s="133">
        <v>37</v>
      </c>
      <c r="B42" s="133" t="s">
        <v>40</v>
      </c>
      <c r="C42" s="152" t="s">
        <v>469</v>
      </c>
      <c r="D42" s="142" t="s">
        <v>8</v>
      </c>
      <c r="E42" s="311" t="s">
        <v>470</v>
      </c>
      <c r="F42" s="311" t="s">
        <v>470</v>
      </c>
      <c r="G42" s="136">
        <v>307.9928178</v>
      </c>
      <c r="H42" s="137">
        <v>330.3523087</v>
      </c>
      <c r="I42" s="163">
        <v>7826.0480486</v>
      </c>
      <c r="J42" s="163">
        <v>249.299204</v>
      </c>
      <c r="K42" s="161">
        <v>178.4556675</v>
      </c>
      <c r="L42" s="161">
        <v>2807.2675965</v>
      </c>
      <c r="M42" s="161">
        <v>50.4745936</v>
      </c>
      <c r="N42" s="161">
        <v>116.3520448</v>
      </c>
      <c r="O42" s="161">
        <v>487.8332584</v>
      </c>
      <c r="P42" s="161">
        <v>2.1351432</v>
      </c>
      <c r="Q42" s="161">
        <v>12.8587884</v>
      </c>
      <c r="R42" s="161">
        <v>365.4454624</v>
      </c>
      <c r="S42" s="161">
        <v>0</v>
      </c>
      <c r="T42" s="161">
        <v>0</v>
      </c>
      <c r="U42" s="161">
        <v>0</v>
      </c>
      <c r="V42" s="161">
        <v>1.971429</v>
      </c>
      <c r="W42" s="161">
        <v>0</v>
      </c>
      <c r="X42" s="161">
        <v>4146.1601893</v>
      </c>
      <c r="Y42" s="161">
        <v>4.112448</v>
      </c>
      <c r="Z42" s="161">
        <v>22.685808</v>
      </c>
      <c r="AA42" s="161">
        <v>19.341542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70">
        <v>2269.00056167218</v>
      </c>
      <c r="AL42" s="171">
        <v>200</v>
      </c>
      <c r="AM42" s="171">
        <v>0</v>
      </c>
      <c r="AN42" s="172" t="s">
        <v>393</v>
      </c>
      <c r="AO42" s="172" t="s">
        <v>400</v>
      </c>
    </row>
    <row r="43" ht="23.25" customHeight="1" spans="1:41">
      <c r="A43" s="133">
        <v>38</v>
      </c>
      <c r="B43" s="133" t="s">
        <v>40</v>
      </c>
      <c r="C43" s="152" t="s">
        <v>471</v>
      </c>
      <c r="D43" s="142" t="s">
        <v>8</v>
      </c>
      <c r="E43" s="154" t="s">
        <v>472</v>
      </c>
      <c r="F43" s="149" t="s">
        <v>472</v>
      </c>
      <c r="G43" s="136">
        <v>863.3288091</v>
      </c>
      <c r="H43" s="137">
        <v>1287.8442051</v>
      </c>
      <c r="I43" s="163">
        <v>3277.3780336</v>
      </c>
      <c r="J43" s="163">
        <v>560.3999255</v>
      </c>
      <c r="K43" s="161">
        <v>758.4504385</v>
      </c>
      <c r="L43" s="161">
        <v>1252.018743</v>
      </c>
      <c r="M43" s="161">
        <v>-107.1465148</v>
      </c>
      <c r="N43" s="161">
        <v>34.7362828</v>
      </c>
      <c r="O43" s="161">
        <v>74.0532124</v>
      </c>
      <c r="P43" s="161">
        <v>20.6054204</v>
      </c>
      <c r="Q43" s="161">
        <v>10.3689648</v>
      </c>
      <c r="R43" s="161">
        <v>26.0722944</v>
      </c>
      <c r="S43" s="161">
        <v>0</v>
      </c>
      <c r="T43" s="161">
        <v>0</v>
      </c>
      <c r="U43" s="161">
        <v>0</v>
      </c>
      <c r="V43" s="161">
        <v>113.510241</v>
      </c>
      <c r="W43" s="161">
        <v>125.491188</v>
      </c>
      <c r="X43" s="161">
        <v>1814.0571808</v>
      </c>
      <c r="Y43" s="161">
        <v>259.809742</v>
      </c>
      <c r="Z43" s="161">
        <v>343.685328</v>
      </c>
      <c r="AA43" s="161">
        <v>98.195808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16.149995</v>
      </c>
      <c r="AI43" s="161">
        <v>15.112003</v>
      </c>
      <c r="AJ43" s="161">
        <v>12.980795</v>
      </c>
      <c r="AK43" s="170">
        <v>154.485598539112</v>
      </c>
      <c r="AL43" s="171">
        <v>200</v>
      </c>
      <c r="AM43" s="171">
        <v>0</v>
      </c>
      <c r="AN43" s="172" t="s">
        <v>393</v>
      </c>
      <c r="AO43" s="172" t="s">
        <v>400</v>
      </c>
    </row>
    <row r="44" ht="23.25" customHeight="1" spans="1:41">
      <c r="A44" s="133">
        <v>39</v>
      </c>
      <c r="B44" s="133" t="s">
        <v>40</v>
      </c>
      <c r="C44" s="152" t="s">
        <v>473</v>
      </c>
      <c r="D44" s="142" t="s">
        <v>125</v>
      </c>
      <c r="E44" s="154" t="s">
        <v>474</v>
      </c>
      <c r="F44" s="149" t="s">
        <v>474</v>
      </c>
      <c r="G44" s="136">
        <v>67.3199592</v>
      </c>
      <c r="H44" s="137">
        <v>139.5715512</v>
      </c>
      <c r="I44" s="163">
        <v>1756.7347466</v>
      </c>
      <c r="J44" s="163">
        <v>0</v>
      </c>
      <c r="K44" s="161">
        <v>0.074161</v>
      </c>
      <c r="L44" s="161">
        <v>0.0766595</v>
      </c>
      <c r="M44" s="161">
        <v>0</v>
      </c>
      <c r="N44" s="161">
        <v>0</v>
      </c>
      <c r="O44" s="161">
        <v>64.6860112</v>
      </c>
      <c r="P44" s="161">
        <v>11.2310352</v>
      </c>
      <c r="Q44" s="161">
        <v>10.6325412</v>
      </c>
      <c r="R44" s="161">
        <v>10.2359756</v>
      </c>
      <c r="S44" s="161">
        <v>0</v>
      </c>
      <c r="T44" s="161">
        <v>0</v>
      </c>
      <c r="U44" s="161">
        <v>0</v>
      </c>
      <c r="V44" s="161">
        <v>20.251171</v>
      </c>
      <c r="W44" s="161">
        <v>44.952151</v>
      </c>
      <c r="X44" s="161">
        <v>1518.0163473</v>
      </c>
      <c r="Y44" s="161">
        <v>35.150192</v>
      </c>
      <c r="Z44" s="161">
        <v>83.225566</v>
      </c>
      <c r="AA44" s="161">
        <v>163.032437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0.687561</v>
      </c>
      <c r="AI44" s="161">
        <v>0.687132</v>
      </c>
      <c r="AJ44" s="161">
        <v>0.687316</v>
      </c>
      <c r="AK44" s="170">
        <v>1158.66247920586</v>
      </c>
      <c r="AL44" s="171">
        <v>200</v>
      </c>
      <c r="AM44" s="171">
        <v>0</v>
      </c>
      <c r="AN44" s="172" t="s">
        <v>393</v>
      </c>
      <c r="AO44" s="172" t="s">
        <v>400</v>
      </c>
    </row>
    <row r="45" ht="23.25" customHeight="1" spans="1:41">
      <c r="A45" s="133">
        <v>40</v>
      </c>
      <c r="B45" s="133" t="s">
        <v>40</v>
      </c>
      <c r="C45" s="152" t="s">
        <v>475</v>
      </c>
      <c r="D45" s="142" t="s">
        <v>60</v>
      </c>
      <c r="E45" s="311" t="s">
        <v>476</v>
      </c>
      <c r="F45" s="311" t="s">
        <v>476</v>
      </c>
      <c r="G45" s="136">
        <v>257.0409257</v>
      </c>
      <c r="H45" s="137">
        <v>1488.8157309</v>
      </c>
      <c r="I45" s="163">
        <v>7035.9457232</v>
      </c>
      <c r="J45" s="163">
        <v>148.1723645</v>
      </c>
      <c r="K45" s="161">
        <v>990.9009805</v>
      </c>
      <c r="L45" s="161">
        <v>1983.788662</v>
      </c>
      <c r="M45" s="161">
        <v>97.1534212</v>
      </c>
      <c r="N45" s="161">
        <v>483.1847108</v>
      </c>
      <c r="O45" s="161">
        <v>1351.0846204</v>
      </c>
      <c r="P45" s="161">
        <v>11.71514</v>
      </c>
      <c r="Q45" s="161">
        <v>14.7300396</v>
      </c>
      <c r="R45" s="161">
        <v>14.5099232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61">
        <v>3686.5625176</v>
      </c>
      <c r="Y45" s="161">
        <v>0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70">
        <v>372.586739726797</v>
      </c>
      <c r="AL45" s="171">
        <v>200</v>
      </c>
      <c r="AM45" s="171">
        <v>0</v>
      </c>
      <c r="AN45" s="172" t="s">
        <v>393</v>
      </c>
      <c r="AO45" s="172" t="s">
        <v>400</v>
      </c>
    </row>
    <row r="46" ht="23.25" customHeight="1" spans="1:41">
      <c r="A46" s="133">
        <v>41</v>
      </c>
      <c r="B46" s="133" t="s">
        <v>66</v>
      </c>
      <c r="C46" s="155" t="s">
        <v>115</v>
      </c>
      <c r="D46" s="156" t="s">
        <v>12</v>
      </c>
      <c r="E46" s="156" t="s">
        <v>477</v>
      </c>
      <c r="F46" s="156" t="s">
        <v>477</v>
      </c>
      <c r="G46" s="143">
        <v>17404.1130102</v>
      </c>
      <c r="H46" s="144">
        <v>6811.5241504</v>
      </c>
      <c r="I46" s="161">
        <v>51834.126683</v>
      </c>
      <c r="J46" s="161">
        <v>10425.733402</v>
      </c>
      <c r="K46" s="161">
        <v>3710.501649</v>
      </c>
      <c r="L46" s="161">
        <v>14298.2708815</v>
      </c>
      <c r="M46" s="161">
        <v>1826.19086</v>
      </c>
      <c r="N46" s="161">
        <v>-1172.7933896</v>
      </c>
      <c r="O46" s="161">
        <v>2984.223724</v>
      </c>
      <c r="P46" s="161">
        <v>283.0215892</v>
      </c>
      <c r="Q46" s="161">
        <v>174.55783</v>
      </c>
      <c r="R46" s="161">
        <v>415.312802</v>
      </c>
      <c r="S46" s="161">
        <v>3561.518942</v>
      </c>
      <c r="T46" s="161">
        <v>2800.841349</v>
      </c>
      <c r="U46" s="161">
        <v>6208.478985</v>
      </c>
      <c r="V46" s="161">
        <v>611.922023</v>
      </c>
      <c r="W46" s="161">
        <v>639.578079</v>
      </c>
      <c r="X46" s="161">
        <v>27255.2532355</v>
      </c>
      <c r="Y46" s="161">
        <v>690.516764</v>
      </c>
      <c r="Z46" s="161">
        <v>655.81848</v>
      </c>
      <c r="AA46" s="161">
        <v>655.81848</v>
      </c>
      <c r="AB46" s="161">
        <v>0</v>
      </c>
      <c r="AC46" s="161">
        <v>0</v>
      </c>
      <c r="AD46" s="161">
        <v>0</v>
      </c>
      <c r="AE46" s="161">
        <v>3.05184</v>
      </c>
      <c r="AF46" s="161">
        <v>0</v>
      </c>
      <c r="AG46" s="161">
        <v>0</v>
      </c>
      <c r="AH46" s="161">
        <v>2.15759</v>
      </c>
      <c r="AI46" s="161">
        <v>3.020153</v>
      </c>
      <c r="AJ46" s="161">
        <v>16.768575</v>
      </c>
      <c r="AK46" s="170">
        <v>660.976919974013</v>
      </c>
      <c r="AL46" s="171">
        <v>200</v>
      </c>
      <c r="AM46" s="171">
        <v>2000</v>
      </c>
      <c r="AN46" s="172" t="s">
        <v>393</v>
      </c>
      <c r="AO46" s="172" t="s">
        <v>418</v>
      </c>
    </row>
    <row r="47" ht="23.25" customHeight="1" spans="1:41">
      <c r="A47" s="133">
        <v>42</v>
      </c>
      <c r="B47" s="133" t="s">
        <v>66</v>
      </c>
      <c r="C47" s="155" t="s">
        <v>478</v>
      </c>
      <c r="D47" s="156" t="s">
        <v>10</v>
      </c>
      <c r="E47" s="156" t="s">
        <v>479</v>
      </c>
      <c r="F47" s="156" t="s">
        <v>479</v>
      </c>
      <c r="G47" s="143">
        <v>2646.8448348</v>
      </c>
      <c r="H47" s="144">
        <v>2140.8914918</v>
      </c>
      <c r="I47" s="161">
        <v>8718.377971</v>
      </c>
      <c r="J47" s="161">
        <v>2005.082478</v>
      </c>
      <c r="K47" s="161">
        <v>1270.061905</v>
      </c>
      <c r="L47" s="161">
        <v>2524.172324</v>
      </c>
      <c r="M47" s="161">
        <v>265.454252</v>
      </c>
      <c r="N47" s="161">
        <v>547.4490384</v>
      </c>
      <c r="O47" s="161">
        <v>5706.8498648</v>
      </c>
      <c r="P47" s="161">
        <v>32.9762408</v>
      </c>
      <c r="Q47" s="161">
        <v>44.5201864</v>
      </c>
      <c r="R47" s="161">
        <v>184.5594172</v>
      </c>
      <c r="S47" s="161">
        <v>0</v>
      </c>
      <c r="T47" s="161">
        <v>0</v>
      </c>
      <c r="U47" s="161">
        <v>0</v>
      </c>
      <c r="V47" s="161">
        <v>99.738216</v>
      </c>
      <c r="W47" s="161">
        <v>92.350154</v>
      </c>
      <c r="X47" s="161">
        <v>99.838004</v>
      </c>
      <c r="Y47" s="161">
        <v>217.890976</v>
      </c>
      <c r="Z47" s="161">
        <v>186.510208</v>
      </c>
      <c r="AA47" s="161">
        <v>202.65428</v>
      </c>
      <c r="AB47" s="161">
        <v>0</v>
      </c>
      <c r="AC47" s="161">
        <v>0</v>
      </c>
      <c r="AD47" s="161">
        <v>0</v>
      </c>
      <c r="AE47" s="161">
        <v>25.702672</v>
      </c>
      <c r="AF47" s="161">
        <v>0</v>
      </c>
      <c r="AG47" s="161">
        <v>0</v>
      </c>
      <c r="AH47" s="161">
        <v>0</v>
      </c>
      <c r="AI47" s="161">
        <v>0</v>
      </c>
      <c r="AJ47" s="161">
        <v>0.304081</v>
      </c>
      <c r="AK47" s="170">
        <v>307.231193378691</v>
      </c>
      <c r="AL47" s="171">
        <v>200</v>
      </c>
      <c r="AM47" s="171">
        <v>0</v>
      </c>
      <c r="AN47" s="172" t="s">
        <v>393</v>
      </c>
      <c r="AO47" s="172" t="s">
        <v>400</v>
      </c>
    </row>
    <row r="48" ht="23.25" customHeight="1" spans="1:41">
      <c r="A48" s="133">
        <v>43</v>
      </c>
      <c r="B48" s="133" t="s">
        <v>66</v>
      </c>
      <c r="C48" s="155" t="s">
        <v>480</v>
      </c>
      <c r="D48" s="156" t="s">
        <v>12</v>
      </c>
      <c r="E48" s="156" t="s">
        <v>481</v>
      </c>
      <c r="F48" s="156" t="s">
        <v>481</v>
      </c>
      <c r="G48" s="143">
        <v>377.4420833</v>
      </c>
      <c r="H48" s="144">
        <v>135.6880687</v>
      </c>
      <c r="I48" s="161">
        <v>1165.948831</v>
      </c>
      <c r="J48" s="161">
        <v>264.0291665</v>
      </c>
      <c r="K48" s="161">
        <v>84.1822435</v>
      </c>
      <c r="L48" s="161">
        <v>412.3833295</v>
      </c>
      <c r="M48" s="161">
        <v>61.9666752</v>
      </c>
      <c r="N48" s="161">
        <v>34.9976548</v>
      </c>
      <c r="O48" s="161">
        <v>109.7209392</v>
      </c>
      <c r="P48" s="161">
        <v>1.6181856</v>
      </c>
      <c r="Q48" s="161">
        <v>3.1856144</v>
      </c>
      <c r="R48" s="161">
        <v>5.8313208</v>
      </c>
      <c r="S48" s="161">
        <v>0</v>
      </c>
      <c r="T48" s="161">
        <v>0</v>
      </c>
      <c r="U48" s="161">
        <v>0</v>
      </c>
      <c r="V48" s="161">
        <v>8.455156</v>
      </c>
      <c r="W48" s="161">
        <v>8.455156</v>
      </c>
      <c r="X48" s="161">
        <v>618.5436415</v>
      </c>
      <c r="Y48" s="161">
        <v>41.3729</v>
      </c>
      <c r="Z48" s="161">
        <v>4.8674</v>
      </c>
      <c r="AA48" s="161">
        <v>19.4696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70">
        <v>759.286186450084</v>
      </c>
      <c r="AL48" s="171">
        <v>200</v>
      </c>
      <c r="AM48" s="171">
        <v>0</v>
      </c>
      <c r="AN48" s="172" t="s">
        <v>393</v>
      </c>
      <c r="AO48" s="172" t="s">
        <v>400</v>
      </c>
    </row>
    <row r="49" ht="23.25" customHeight="1" spans="1:41">
      <c r="A49" s="133">
        <v>44</v>
      </c>
      <c r="B49" s="133" t="s">
        <v>66</v>
      </c>
      <c r="C49" s="155" t="s">
        <v>482</v>
      </c>
      <c r="D49" s="156" t="s">
        <v>125</v>
      </c>
      <c r="E49" s="156" t="s">
        <v>483</v>
      </c>
      <c r="F49" s="156" t="s">
        <v>483</v>
      </c>
      <c r="G49" s="143">
        <v>310.1193004</v>
      </c>
      <c r="H49" s="144">
        <v>211.4871162</v>
      </c>
      <c r="I49" s="161">
        <v>677.5561186</v>
      </c>
      <c r="J49" s="161">
        <v>0.204478</v>
      </c>
      <c r="K49" s="161">
        <v>13.753575</v>
      </c>
      <c r="L49" s="161">
        <v>181.764981</v>
      </c>
      <c r="M49" s="161">
        <v>0.28971</v>
      </c>
      <c r="N49" s="161">
        <v>0</v>
      </c>
      <c r="O49" s="161">
        <v>0</v>
      </c>
      <c r="P49" s="161">
        <v>23.9863724</v>
      </c>
      <c r="Q49" s="161">
        <v>13.3934492</v>
      </c>
      <c r="R49" s="161">
        <v>7.1991668</v>
      </c>
      <c r="S49" s="161">
        <v>0</v>
      </c>
      <c r="T49" s="161">
        <v>0</v>
      </c>
      <c r="U49" s="161">
        <v>0</v>
      </c>
      <c r="V49" s="161">
        <v>173.38879</v>
      </c>
      <c r="W49" s="161">
        <v>170.811652</v>
      </c>
      <c r="X49" s="161">
        <v>436.1959868</v>
      </c>
      <c r="Y49" s="161">
        <v>111.23384</v>
      </c>
      <c r="Z49" s="161">
        <v>13.52844</v>
      </c>
      <c r="AA49" s="161">
        <v>52.395984</v>
      </c>
      <c r="AB49" s="161">
        <v>0</v>
      </c>
      <c r="AC49" s="161">
        <v>0</v>
      </c>
      <c r="AD49" s="161">
        <v>0</v>
      </c>
      <c r="AE49" s="161">
        <v>1.01611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70">
        <v>220.37701907063</v>
      </c>
      <c r="AL49" s="171">
        <v>200</v>
      </c>
      <c r="AM49" s="171">
        <v>0</v>
      </c>
      <c r="AN49" s="172" t="s">
        <v>393</v>
      </c>
      <c r="AO49" s="172" t="s">
        <v>400</v>
      </c>
    </row>
    <row r="50" ht="23.25" customHeight="1" spans="1:41">
      <c r="A50" s="133">
        <v>45</v>
      </c>
      <c r="B50" s="133" t="s">
        <v>66</v>
      </c>
      <c r="C50" s="155" t="s">
        <v>484</v>
      </c>
      <c r="D50" s="156" t="s">
        <v>17</v>
      </c>
      <c r="E50" s="156" t="s">
        <v>485</v>
      </c>
      <c r="F50" s="156" t="s">
        <v>485</v>
      </c>
      <c r="G50" s="143">
        <v>1224.55458</v>
      </c>
      <c r="H50" s="144">
        <v>861.9292909</v>
      </c>
      <c r="I50" s="161">
        <v>8743.5004726</v>
      </c>
      <c r="J50" s="161">
        <v>1060.94027</v>
      </c>
      <c r="K50" s="161">
        <v>723.3067285</v>
      </c>
      <c r="L50" s="161">
        <v>3483.7982585</v>
      </c>
      <c r="M50" s="161">
        <v>117.1624992</v>
      </c>
      <c r="N50" s="161">
        <v>82.2478076</v>
      </c>
      <c r="O50" s="161">
        <v>552.0230584</v>
      </c>
      <c r="P50" s="161">
        <v>46.4518108</v>
      </c>
      <c r="Q50" s="161">
        <v>56.3747548</v>
      </c>
      <c r="R50" s="161">
        <v>83.2574184</v>
      </c>
      <c r="S50" s="161">
        <v>0</v>
      </c>
      <c r="T50" s="161">
        <v>0</v>
      </c>
      <c r="U50" s="161">
        <v>0</v>
      </c>
      <c r="V50" s="161">
        <v>0</v>
      </c>
      <c r="W50" s="161">
        <v>0</v>
      </c>
      <c r="X50" s="161">
        <v>4624.4217373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70">
        <v>914.410412189416</v>
      </c>
      <c r="AL50" s="171">
        <v>200</v>
      </c>
      <c r="AM50" s="171">
        <v>0</v>
      </c>
      <c r="AN50" s="172" t="s">
        <v>393</v>
      </c>
      <c r="AO50" s="172" t="s">
        <v>400</v>
      </c>
    </row>
    <row r="51" ht="23.25" customHeight="1" spans="1:41">
      <c r="A51" s="133">
        <v>46</v>
      </c>
      <c r="B51" s="133" t="s">
        <v>66</v>
      </c>
      <c r="C51" s="155" t="s">
        <v>486</v>
      </c>
      <c r="D51" s="156" t="s">
        <v>10</v>
      </c>
      <c r="E51" s="156" t="s">
        <v>487</v>
      </c>
      <c r="F51" s="156" t="s">
        <v>487</v>
      </c>
      <c r="G51" s="143">
        <v>1829.036416</v>
      </c>
      <c r="H51" s="144">
        <v>720.9499164</v>
      </c>
      <c r="I51" s="161">
        <v>3253.389525</v>
      </c>
      <c r="J51" s="161">
        <v>963.477155</v>
      </c>
      <c r="K51" s="161">
        <v>72.352207</v>
      </c>
      <c r="L51" s="161">
        <v>2463.296069</v>
      </c>
      <c r="M51" s="161">
        <v>0.6002988</v>
      </c>
      <c r="N51" s="161">
        <v>11.4386368</v>
      </c>
      <c r="O51" s="161">
        <v>0.986154399999999</v>
      </c>
      <c r="P51" s="161">
        <v>22.9527032</v>
      </c>
      <c r="Q51" s="161">
        <v>28.5422816</v>
      </c>
      <c r="R51" s="161">
        <v>40.6952436</v>
      </c>
      <c r="S51" s="161">
        <v>0</v>
      </c>
      <c r="T51" s="161">
        <v>0</v>
      </c>
      <c r="U51" s="161">
        <v>0</v>
      </c>
      <c r="V51" s="161">
        <v>525.188095</v>
      </c>
      <c r="W51" s="161">
        <v>390.966505</v>
      </c>
      <c r="X51" s="161">
        <v>511.509511</v>
      </c>
      <c r="Y51" s="161">
        <v>314.204748</v>
      </c>
      <c r="Z51" s="161">
        <v>217.441832</v>
      </c>
      <c r="AA51" s="161">
        <v>236.38207</v>
      </c>
      <c r="AB51" s="161">
        <v>0</v>
      </c>
      <c r="AC51" s="161">
        <v>0</v>
      </c>
      <c r="AD51" s="161">
        <v>0</v>
      </c>
      <c r="AE51" s="161">
        <v>1.981035</v>
      </c>
      <c r="AF51" s="161">
        <v>0</v>
      </c>
      <c r="AG51" s="161">
        <v>0</v>
      </c>
      <c r="AH51" s="161">
        <v>0.632381</v>
      </c>
      <c r="AI51" s="161">
        <v>0.208454</v>
      </c>
      <c r="AJ51" s="161">
        <v>0.520477</v>
      </c>
      <c r="AK51" s="170">
        <v>351.264290485741</v>
      </c>
      <c r="AL51" s="171">
        <v>200</v>
      </c>
      <c r="AM51" s="171">
        <v>0</v>
      </c>
      <c r="AN51" s="172" t="s">
        <v>393</v>
      </c>
      <c r="AO51" s="172" t="s">
        <v>400</v>
      </c>
    </row>
    <row r="52" ht="23.25" customHeight="1" spans="1:41">
      <c r="A52" s="133">
        <v>47</v>
      </c>
      <c r="B52" s="133" t="s">
        <v>66</v>
      </c>
      <c r="C52" s="155" t="s">
        <v>488</v>
      </c>
      <c r="D52" s="156" t="s">
        <v>10</v>
      </c>
      <c r="E52" s="156" t="s">
        <v>489</v>
      </c>
      <c r="F52" s="156" t="s">
        <v>489</v>
      </c>
      <c r="G52" s="143">
        <v>1082.9420882</v>
      </c>
      <c r="H52" s="144">
        <v>2278.649406</v>
      </c>
      <c r="I52" s="161">
        <v>4584.9282616</v>
      </c>
      <c r="J52" s="161">
        <v>1080.143151</v>
      </c>
      <c r="K52" s="161">
        <v>1999.274022</v>
      </c>
      <c r="L52" s="161">
        <v>3835.510259</v>
      </c>
      <c r="M52" s="161">
        <v>0</v>
      </c>
      <c r="N52" s="161">
        <v>0</v>
      </c>
      <c r="O52" s="161">
        <v>0.1798936</v>
      </c>
      <c r="P52" s="161">
        <v>2.7989372</v>
      </c>
      <c r="Q52" s="161">
        <v>25.350998</v>
      </c>
      <c r="R52" s="161">
        <v>43.80458</v>
      </c>
      <c r="S52" s="161">
        <v>0</v>
      </c>
      <c r="T52" s="161">
        <v>0</v>
      </c>
      <c r="U52" s="161">
        <v>0</v>
      </c>
      <c r="V52" s="161">
        <v>0</v>
      </c>
      <c r="W52" s="161">
        <v>127.077532</v>
      </c>
      <c r="X52" s="161">
        <v>510.790244</v>
      </c>
      <c r="Y52" s="161">
        <v>0</v>
      </c>
      <c r="Z52" s="161">
        <v>124.36296</v>
      </c>
      <c r="AA52" s="161">
        <v>186.54444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2.583894</v>
      </c>
      <c r="AJ52" s="161">
        <v>8.098845</v>
      </c>
      <c r="AK52" s="170">
        <v>101.212536229893</v>
      </c>
      <c r="AL52" s="171">
        <v>200</v>
      </c>
      <c r="AM52" s="171">
        <v>0</v>
      </c>
      <c r="AN52" s="172" t="s">
        <v>393</v>
      </c>
      <c r="AO52" s="172" t="s">
        <v>400</v>
      </c>
    </row>
    <row r="53" ht="23.25" customHeight="1" spans="1:41">
      <c r="A53" s="133">
        <v>48</v>
      </c>
      <c r="B53" s="133" t="s">
        <v>66</v>
      </c>
      <c r="C53" s="155" t="s">
        <v>490</v>
      </c>
      <c r="D53" s="156" t="s">
        <v>17</v>
      </c>
      <c r="E53" s="156" t="s">
        <v>491</v>
      </c>
      <c r="F53" s="156" t="s">
        <v>491</v>
      </c>
      <c r="G53" s="143">
        <v>312.30616</v>
      </c>
      <c r="H53" s="144">
        <v>450.1935529</v>
      </c>
      <c r="I53" s="161">
        <v>3038.9430108</v>
      </c>
      <c r="J53" s="161">
        <v>0.170418</v>
      </c>
      <c r="K53" s="161">
        <v>116.2220835</v>
      </c>
      <c r="L53" s="161">
        <v>1251.3000655</v>
      </c>
      <c r="M53" s="161">
        <v>0</v>
      </c>
      <c r="N53" s="161">
        <v>0</v>
      </c>
      <c r="O53" s="161">
        <v>0</v>
      </c>
      <c r="P53" s="161">
        <v>22.967314</v>
      </c>
      <c r="Q53" s="161">
        <v>24.5481244</v>
      </c>
      <c r="R53" s="161">
        <v>38.8717744</v>
      </c>
      <c r="S53" s="161">
        <v>0</v>
      </c>
      <c r="T53" s="161">
        <v>0</v>
      </c>
      <c r="U53" s="161">
        <v>0</v>
      </c>
      <c r="V53" s="161">
        <v>99.810719</v>
      </c>
      <c r="W53" s="161">
        <v>102.768491</v>
      </c>
      <c r="X53" s="161">
        <v>1679.3946469</v>
      </c>
      <c r="Y53" s="161">
        <v>189.316942</v>
      </c>
      <c r="Z53" s="161">
        <v>206.527574</v>
      </c>
      <c r="AA53" s="161">
        <v>68.842525</v>
      </c>
      <c r="AB53" s="161">
        <v>0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0.040767</v>
      </c>
      <c r="AI53" s="161">
        <v>0.12728</v>
      </c>
      <c r="AJ53" s="161">
        <v>0.533999</v>
      </c>
      <c r="AK53" s="170">
        <v>575.030326672632</v>
      </c>
      <c r="AL53" s="171">
        <v>200</v>
      </c>
      <c r="AM53" s="171">
        <v>0</v>
      </c>
      <c r="AN53" s="172" t="s">
        <v>393</v>
      </c>
      <c r="AO53" s="172" t="s">
        <v>400</v>
      </c>
    </row>
    <row r="54" ht="23.25" customHeight="1" spans="1:41">
      <c r="A54" s="133">
        <v>49</v>
      </c>
      <c r="B54" s="133" t="s">
        <v>66</v>
      </c>
      <c r="C54" s="155" t="s">
        <v>492</v>
      </c>
      <c r="D54" s="156" t="s">
        <v>125</v>
      </c>
      <c r="E54" s="156" t="s">
        <v>493</v>
      </c>
      <c r="F54" s="156" t="s">
        <v>493</v>
      </c>
      <c r="G54" s="143">
        <v>2739.5271796</v>
      </c>
      <c r="H54" s="144">
        <v>6366.5161507</v>
      </c>
      <c r="I54" s="161">
        <v>41087.9371764</v>
      </c>
      <c r="J54" s="161">
        <v>764.023142</v>
      </c>
      <c r="K54" s="161">
        <v>-670.4987255</v>
      </c>
      <c r="L54" s="161">
        <v>10914.071981</v>
      </c>
      <c r="M54" s="161">
        <v>1231.8618676</v>
      </c>
      <c r="N54" s="161">
        <v>6151.2337412</v>
      </c>
      <c r="O54" s="161">
        <v>4649.8942432</v>
      </c>
      <c r="P54" s="161">
        <v>6.404628</v>
      </c>
      <c r="Q54" s="161">
        <v>21.934128</v>
      </c>
      <c r="R54" s="161">
        <v>39.575638</v>
      </c>
      <c r="S54" s="161">
        <v>0</v>
      </c>
      <c r="T54" s="161">
        <v>0</v>
      </c>
      <c r="U54" s="161">
        <v>0</v>
      </c>
      <c r="V54" s="161">
        <v>13.723782</v>
      </c>
      <c r="W54" s="161">
        <v>13.195156</v>
      </c>
      <c r="X54" s="161">
        <v>24576.2787412</v>
      </c>
      <c r="Y54" s="161">
        <v>633.882012</v>
      </c>
      <c r="Z54" s="161">
        <v>745.451972</v>
      </c>
      <c r="AA54" s="161">
        <v>745.451972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89.631748</v>
      </c>
      <c r="AI54" s="161">
        <v>105.199879</v>
      </c>
      <c r="AJ54" s="161">
        <v>162.664601</v>
      </c>
      <c r="AK54" s="170">
        <v>545.375527271416</v>
      </c>
      <c r="AL54" s="171">
        <v>200</v>
      </c>
      <c r="AM54" s="171">
        <v>2000</v>
      </c>
      <c r="AN54" s="172" t="s">
        <v>393</v>
      </c>
      <c r="AO54" s="172" t="s">
        <v>418</v>
      </c>
    </row>
    <row r="55" ht="23.25" customHeight="1" spans="1:41">
      <c r="A55" s="133">
        <v>50</v>
      </c>
      <c r="B55" s="133" t="s">
        <v>66</v>
      </c>
      <c r="C55" s="155" t="s">
        <v>494</v>
      </c>
      <c r="D55" s="156" t="s">
        <v>17</v>
      </c>
      <c r="E55" s="156" t="s">
        <v>495</v>
      </c>
      <c r="F55" s="156" t="s">
        <v>495</v>
      </c>
      <c r="G55" s="143">
        <v>286.2234348</v>
      </c>
      <c r="H55" s="144">
        <v>114.384389</v>
      </c>
      <c r="I55" s="161">
        <v>920.4893172</v>
      </c>
      <c r="J55" s="161">
        <v>247.788981</v>
      </c>
      <c r="K55" s="161">
        <v>110.490661</v>
      </c>
      <c r="L55" s="161">
        <v>355.667624</v>
      </c>
      <c r="M55" s="161">
        <v>23.6352284</v>
      </c>
      <c r="N55" s="161">
        <v>-17.063326</v>
      </c>
      <c r="O55" s="161">
        <v>56.0432016</v>
      </c>
      <c r="P55" s="161">
        <v>5.8588264</v>
      </c>
      <c r="Q55" s="161">
        <v>11.95955</v>
      </c>
      <c r="R55" s="161">
        <v>17.399568</v>
      </c>
      <c r="S55" s="161">
        <v>0</v>
      </c>
      <c r="T55" s="161">
        <v>0</v>
      </c>
      <c r="U55" s="161">
        <v>0</v>
      </c>
      <c r="V55" s="161">
        <v>8.759364</v>
      </c>
      <c r="W55" s="161">
        <v>8.759364</v>
      </c>
      <c r="X55" s="161">
        <v>491.3108836</v>
      </c>
      <c r="Y55" s="161">
        <v>0.181035</v>
      </c>
      <c r="Z55" s="161">
        <v>0.23814</v>
      </c>
      <c r="AA55" s="161">
        <v>0.06804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70">
        <v>704.733342764107</v>
      </c>
      <c r="AL55" s="171">
        <v>200</v>
      </c>
      <c r="AM55" s="171">
        <v>0</v>
      </c>
      <c r="AN55" s="172" t="s">
        <v>393</v>
      </c>
      <c r="AO55" s="172" t="s">
        <v>400</v>
      </c>
    </row>
    <row r="56" ht="23.25" customHeight="1" spans="1:41">
      <c r="A56" s="133">
        <v>51</v>
      </c>
      <c r="B56" s="133" t="s">
        <v>88</v>
      </c>
      <c r="C56" s="152" t="s">
        <v>90</v>
      </c>
      <c r="D56" s="142" t="s">
        <v>8</v>
      </c>
      <c r="E56" s="142" t="s">
        <v>496</v>
      </c>
      <c r="F56" s="142" t="s">
        <v>496</v>
      </c>
      <c r="G56" s="143">
        <v>32950.0977149</v>
      </c>
      <c r="H56" s="144">
        <v>21203.129339</v>
      </c>
      <c r="I56" s="161">
        <v>109518.8834422</v>
      </c>
      <c r="J56" s="161">
        <v>12905.1194625</v>
      </c>
      <c r="K56" s="161">
        <v>12233.573109</v>
      </c>
      <c r="L56" s="161">
        <v>27341.7641065</v>
      </c>
      <c r="M56" s="161">
        <v>17028.6226372</v>
      </c>
      <c r="N56" s="161">
        <v>4080.731042</v>
      </c>
      <c r="O56" s="161">
        <v>18938.5194496</v>
      </c>
      <c r="P56" s="161">
        <v>1522.1179412</v>
      </c>
      <c r="Q56" s="161">
        <v>3103.853321</v>
      </c>
      <c r="R56" s="161">
        <v>5226.30838</v>
      </c>
      <c r="S56" s="161">
        <v>0.0054</v>
      </c>
      <c r="T56" s="161">
        <v>0.02445</v>
      </c>
      <c r="U56" s="161">
        <v>0.00315</v>
      </c>
      <c r="V56" s="161">
        <v>1164.335155</v>
      </c>
      <c r="W56" s="161">
        <v>1363.980591</v>
      </c>
      <c r="X56" s="161">
        <v>57646.3136481</v>
      </c>
      <c r="Y56" s="161">
        <v>328.62351</v>
      </c>
      <c r="Z56" s="161">
        <v>420.03024</v>
      </c>
      <c r="AA56" s="161">
        <v>120.00864</v>
      </c>
      <c r="AB56" s="161">
        <v>0</v>
      </c>
      <c r="AC56" s="161">
        <v>0</v>
      </c>
      <c r="AD56" s="161">
        <v>0</v>
      </c>
      <c r="AE56" s="161">
        <v>0</v>
      </c>
      <c r="AF56" s="161">
        <v>0</v>
      </c>
      <c r="AG56" s="161">
        <v>245.372053</v>
      </c>
      <c r="AH56" s="161">
        <v>1.273609</v>
      </c>
      <c r="AI56" s="161">
        <v>0.936586</v>
      </c>
      <c r="AJ56" s="161">
        <v>0.594015</v>
      </c>
      <c r="AK56" s="170">
        <v>416.522262781071</v>
      </c>
      <c r="AL56" s="171">
        <v>200</v>
      </c>
      <c r="AM56" s="171">
        <v>2000</v>
      </c>
      <c r="AN56" s="172" t="s">
        <v>393</v>
      </c>
      <c r="AO56" s="172" t="s">
        <v>418</v>
      </c>
    </row>
    <row r="57" ht="23.25" customHeight="1" spans="1:41">
      <c r="A57" s="133">
        <v>52</v>
      </c>
      <c r="B57" s="133" t="s">
        <v>88</v>
      </c>
      <c r="C57" s="152" t="s">
        <v>106</v>
      </c>
      <c r="D57" s="142" t="s">
        <v>8</v>
      </c>
      <c r="E57" s="142" t="s">
        <v>497</v>
      </c>
      <c r="F57" s="142" t="s">
        <v>497</v>
      </c>
      <c r="G57" s="143">
        <v>3078.9711438</v>
      </c>
      <c r="H57" s="144">
        <v>1487.8156634</v>
      </c>
      <c r="I57" s="161">
        <v>7774.3757502</v>
      </c>
      <c r="J57" s="161">
        <v>2081.237248</v>
      </c>
      <c r="K57" s="161">
        <v>618.136282</v>
      </c>
      <c r="L57" s="161">
        <v>3185.80707</v>
      </c>
      <c r="M57" s="161">
        <v>481.3854592</v>
      </c>
      <c r="N57" s="161">
        <v>129.2454432</v>
      </c>
      <c r="O57" s="161">
        <v>93.6370096</v>
      </c>
      <c r="P57" s="161">
        <v>89.4186496</v>
      </c>
      <c r="Q57" s="161">
        <v>115.1682272</v>
      </c>
      <c r="R57" s="161">
        <v>150.578296</v>
      </c>
      <c r="S57" s="161">
        <v>0</v>
      </c>
      <c r="T57" s="161">
        <v>0</v>
      </c>
      <c r="U57" s="161">
        <v>0</v>
      </c>
      <c r="V57" s="161">
        <v>316.113781</v>
      </c>
      <c r="W57" s="161">
        <v>359.069217</v>
      </c>
      <c r="X57" s="161">
        <v>4290.2958226</v>
      </c>
      <c r="Y57" s="161">
        <v>110.816006</v>
      </c>
      <c r="Z57" s="161">
        <v>167.91282</v>
      </c>
      <c r="AA57" s="161">
        <v>54.056886</v>
      </c>
      <c r="AB57" s="161">
        <v>0</v>
      </c>
      <c r="AC57" s="161">
        <v>0</v>
      </c>
      <c r="AD57" s="161">
        <v>0</v>
      </c>
      <c r="AE57" s="161">
        <v>0</v>
      </c>
      <c r="AF57" s="161">
        <v>98.283674</v>
      </c>
      <c r="AG57" s="161">
        <v>0</v>
      </c>
      <c r="AH57" s="161">
        <v>0</v>
      </c>
      <c r="AI57" s="161">
        <v>0</v>
      </c>
      <c r="AJ57" s="161">
        <v>0.000666</v>
      </c>
      <c r="AK57" s="170">
        <v>422.536221485514</v>
      </c>
      <c r="AL57" s="171">
        <v>200</v>
      </c>
      <c r="AM57" s="171">
        <v>0</v>
      </c>
      <c r="AN57" s="172" t="s">
        <v>393</v>
      </c>
      <c r="AO57" s="172" t="s">
        <v>400</v>
      </c>
    </row>
    <row r="58" ht="23.25" customHeight="1" spans="1:41">
      <c r="A58" s="133">
        <v>53</v>
      </c>
      <c r="B58" s="133" t="s">
        <v>88</v>
      </c>
      <c r="C58" s="152" t="s">
        <v>498</v>
      </c>
      <c r="D58" s="142" t="s">
        <v>8</v>
      </c>
      <c r="E58" s="142" t="s">
        <v>499</v>
      </c>
      <c r="F58" s="142" t="s">
        <v>499</v>
      </c>
      <c r="G58" s="143">
        <v>1501.7857583</v>
      </c>
      <c r="H58" s="144">
        <v>3065.1854155</v>
      </c>
      <c r="I58" s="161">
        <v>3072.6660164</v>
      </c>
      <c r="J58" s="161">
        <v>1183.2243955</v>
      </c>
      <c r="K58" s="161">
        <v>1822.8020615</v>
      </c>
      <c r="L58" s="161">
        <v>1238.398219</v>
      </c>
      <c r="M58" s="161">
        <v>0</v>
      </c>
      <c r="N58" s="161">
        <v>-0.5583288</v>
      </c>
      <c r="O58" s="161">
        <v>0</v>
      </c>
      <c r="P58" s="161">
        <v>57.6840508</v>
      </c>
      <c r="Q58" s="161">
        <v>995.9997348</v>
      </c>
      <c r="R58" s="161">
        <v>74.0660372</v>
      </c>
      <c r="S58" s="161">
        <v>0</v>
      </c>
      <c r="T58" s="161">
        <v>0</v>
      </c>
      <c r="U58" s="161">
        <v>0</v>
      </c>
      <c r="V58" s="161">
        <v>166.358697</v>
      </c>
      <c r="W58" s="161">
        <v>156.67112</v>
      </c>
      <c r="X58" s="161">
        <v>1711.8062402</v>
      </c>
      <c r="Y58" s="161">
        <v>94.518615</v>
      </c>
      <c r="Z58" s="161">
        <v>89.84832</v>
      </c>
      <c r="AA58" s="161">
        <v>48.39552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v>0</v>
      </c>
      <c r="AH58" s="161">
        <v>0</v>
      </c>
      <c r="AI58" s="161">
        <v>0.422508</v>
      </c>
      <c r="AJ58" s="161">
        <v>0</v>
      </c>
      <c r="AK58" s="170">
        <v>0.244050518515848</v>
      </c>
      <c r="AL58" s="171">
        <v>0</v>
      </c>
      <c r="AM58" s="171">
        <v>0</v>
      </c>
      <c r="AN58" s="172" t="s">
        <v>438</v>
      </c>
      <c r="AO58" s="172" t="s">
        <v>398</v>
      </c>
    </row>
    <row r="59" ht="23.25" customHeight="1" spans="1:41">
      <c r="A59" s="133">
        <v>54</v>
      </c>
      <c r="B59" s="133" t="s">
        <v>88</v>
      </c>
      <c r="C59" s="152" t="s">
        <v>500</v>
      </c>
      <c r="D59" s="142" t="s">
        <v>118</v>
      </c>
      <c r="E59" s="142" t="s">
        <v>501</v>
      </c>
      <c r="F59" s="142" t="s">
        <v>501</v>
      </c>
      <c r="G59" s="143">
        <v>6197.0651203</v>
      </c>
      <c r="H59" s="144">
        <v>7771.8452015</v>
      </c>
      <c r="I59" s="161">
        <v>28837.195356</v>
      </c>
      <c r="J59" s="161">
        <v>5529.8908535</v>
      </c>
      <c r="K59" s="161">
        <v>6801.2961055</v>
      </c>
      <c r="L59" s="161">
        <v>11959.114368</v>
      </c>
      <c r="M59" s="161">
        <v>472.4230976</v>
      </c>
      <c r="N59" s="161">
        <v>648.43705</v>
      </c>
      <c r="O59" s="161">
        <v>1375.8550884</v>
      </c>
      <c r="P59" s="161">
        <v>54.8050812</v>
      </c>
      <c r="Q59" s="161">
        <v>26.461482</v>
      </c>
      <c r="R59" s="161">
        <v>32.2985476</v>
      </c>
      <c r="S59" s="161">
        <v>0</v>
      </c>
      <c r="T59" s="161">
        <v>0</v>
      </c>
      <c r="U59" s="161">
        <v>0</v>
      </c>
      <c r="V59" s="161">
        <v>54.152335</v>
      </c>
      <c r="W59" s="161">
        <v>231.1613</v>
      </c>
      <c r="X59" s="161">
        <v>15405.438088</v>
      </c>
      <c r="Y59" s="161">
        <v>85.793753</v>
      </c>
      <c r="Z59" s="161">
        <v>64.489264</v>
      </c>
      <c r="AA59" s="161">
        <v>64.489264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0</v>
      </c>
      <c r="AI59" s="161">
        <v>0</v>
      </c>
      <c r="AJ59" s="161">
        <v>0</v>
      </c>
      <c r="AK59" s="170">
        <v>271.046959999078</v>
      </c>
      <c r="AL59" s="171">
        <v>200</v>
      </c>
      <c r="AM59" s="171">
        <v>0</v>
      </c>
      <c r="AN59" s="172" t="s">
        <v>393</v>
      </c>
      <c r="AO59" s="172" t="s">
        <v>394</v>
      </c>
    </row>
    <row r="60" ht="23.25" customHeight="1" spans="1:41">
      <c r="A60" s="133">
        <v>55</v>
      </c>
      <c r="B60" s="133" t="s">
        <v>88</v>
      </c>
      <c r="C60" s="152" t="s">
        <v>92</v>
      </c>
      <c r="D60" s="142" t="s">
        <v>8</v>
      </c>
      <c r="E60" s="310" t="s">
        <v>502</v>
      </c>
      <c r="F60" s="310" t="s">
        <v>502</v>
      </c>
      <c r="G60" s="143">
        <v>8743.8600499</v>
      </c>
      <c r="H60" s="144">
        <v>16934.1604909</v>
      </c>
      <c r="I60" s="161">
        <v>28923.3715116</v>
      </c>
      <c r="J60" s="161">
        <v>3978.5502595</v>
      </c>
      <c r="K60" s="161">
        <v>11982.0920915</v>
      </c>
      <c r="L60" s="161">
        <v>8610.937772</v>
      </c>
      <c r="M60" s="161">
        <v>4424.3139052</v>
      </c>
      <c r="N60" s="161">
        <v>4147.0242896</v>
      </c>
      <c r="O60" s="161">
        <v>4629.2013268</v>
      </c>
      <c r="P60" s="161">
        <v>170.3880072</v>
      </c>
      <c r="Q60" s="161">
        <v>403.5371108</v>
      </c>
      <c r="R60" s="161">
        <v>449.113082</v>
      </c>
      <c r="S60" s="161">
        <v>0</v>
      </c>
      <c r="T60" s="161">
        <v>0</v>
      </c>
      <c r="U60" s="161">
        <v>0</v>
      </c>
      <c r="V60" s="161">
        <v>74.840664</v>
      </c>
      <c r="W60" s="161">
        <v>85.192208</v>
      </c>
      <c r="X60" s="161">
        <v>15174.7979428</v>
      </c>
      <c r="Y60" s="161">
        <v>94.319465</v>
      </c>
      <c r="Z60" s="161">
        <v>131.050541</v>
      </c>
      <c r="AA60" s="161">
        <v>57.40656</v>
      </c>
      <c r="AB60" s="161">
        <v>0</v>
      </c>
      <c r="AC60" s="161">
        <v>0</v>
      </c>
      <c r="AD60" s="161">
        <v>0</v>
      </c>
      <c r="AE60" s="161">
        <v>0</v>
      </c>
      <c r="AF60" s="161">
        <v>184.452684</v>
      </c>
      <c r="AG60" s="161">
        <v>0</v>
      </c>
      <c r="AH60" s="161">
        <v>1.447749</v>
      </c>
      <c r="AI60" s="161">
        <v>0.811566</v>
      </c>
      <c r="AJ60" s="161">
        <v>1.914828</v>
      </c>
      <c r="AK60" s="170">
        <v>70.7989689075092</v>
      </c>
      <c r="AL60" s="171">
        <v>200</v>
      </c>
      <c r="AM60" s="171">
        <v>0</v>
      </c>
      <c r="AN60" s="172" t="s">
        <v>393</v>
      </c>
      <c r="AO60" s="172" t="s">
        <v>394</v>
      </c>
    </row>
    <row r="61" ht="23.25" customHeight="1" spans="1:41">
      <c r="A61" s="133">
        <v>56</v>
      </c>
      <c r="B61" s="133" t="s">
        <v>88</v>
      </c>
      <c r="C61" s="152" t="s">
        <v>503</v>
      </c>
      <c r="D61" s="142" t="s">
        <v>12</v>
      </c>
      <c r="E61" s="142" t="s">
        <v>504</v>
      </c>
      <c r="F61" s="142" t="s">
        <v>504</v>
      </c>
      <c r="G61" s="143">
        <v>6357.7151116</v>
      </c>
      <c r="H61" s="144">
        <v>4389.4869661</v>
      </c>
      <c r="I61" s="161">
        <v>11888.2739738</v>
      </c>
      <c r="J61" s="161">
        <v>5722.521601</v>
      </c>
      <c r="K61" s="161">
        <v>2928.1987455</v>
      </c>
      <c r="L61" s="161">
        <v>3027.089077</v>
      </c>
      <c r="M61" s="161">
        <v>-33.1326788</v>
      </c>
      <c r="N61" s="161">
        <v>577.8508256</v>
      </c>
      <c r="O61" s="161">
        <v>1946.221292</v>
      </c>
      <c r="P61" s="161">
        <v>76.4718604</v>
      </c>
      <c r="Q61" s="161">
        <v>48.352916</v>
      </c>
      <c r="R61" s="161">
        <v>78.0514024</v>
      </c>
      <c r="S61" s="161">
        <v>106.463068</v>
      </c>
      <c r="T61" s="161">
        <v>127.12268</v>
      </c>
      <c r="U61" s="161">
        <v>109.171</v>
      </c>
      <c r="V61" s="161">
        <v>390.930315</v>
      </c>
      <c r="W61" s="161">
        <v>419.432016</v>
      </c>
      <c r="X61" s="161">
        <v>6513.0029734</v>
      </c>
      <c r="Y61" s="161">
        <v>94.099613</v>
      </c>
      <c r="Z61" s="161">
        <v>198.832474</v>
      </c>
      <c r="AA61" s="161">
        <v>153.316927</v>
      </c>
      <c r="AB61" s="161">
        <v>0</v>
      </c>
      <c r="AC61" s="161">
        <v>0</v>
      </c>
      <c r="AD61" s="161">
        <v>0</v>
      </c>
      <c r="AE61" s="161">
        <v>0</v>
      </c>
      <c r="AF61" s="161">
        <v>89.315813</v>
      </c>
      <c r="AG61" s="161">
        <v>61.099652</v>
      </c>
      <c r="AH61" s="161">
        <v>0.361333</v>
      </c>
      <c r="AI61" s="161">
        <v>0.381496</v>
      </c>
      <c r="AJ61" s="161">
        <v>0.32165</v>
      </c>
      <c r="AK61" s="170">
        <v>170.835158313787</v>
      </c>
      <c r="AL61" s="171">
        <v>200</v>
      </c>
      <c r="AM61" s="171">
        <v>0</v>
      </c>
      <c r="AN61" s="172" t="s">
        <v>393</v>
      </c>
      <c r="AO61" s="172" t="s">
        <v>394</v>
      </c>
    </row>
    <row r="62" ht="23.25" customHeight="1" spans="1:41">
      <c r="A62" s="133">
        <v>57</v>
      </c>
      <c r="B62" s="133" t="s">
        <v>88</v>
      </c>
      <c r="C62" s="152" t="s">
        <v>505</v>
      </c>
      <c r="D62" s="142" t="s">
        <v>118</v>
      </c>
      <c r="E62" s="142" t="s">
        <v>506</v>
      </c>
      <c r="F62" s="142" t="s">
        <v>506</v>
      </c>
      <c r="G62" s="143">
        <v>14395.3634074</v>
      </c>
      <c r="H62" s="144">
        <v>11551.7838049</v>
      </c>
      <c r="I62" s="161">
        <v>24327.0798486</v>
      </c>
      <c r="J62" s="161">
        <v>7298.932903</v>
      </c>
      <c r="K62" s="161">
        <v>8218.1427395</v>
      </c>
      <c r="L62" s="161">
        <v>9216.9198195</v>
      </c>
      <c r="M62" s="161">
        <v>1756.9153804</v>
      </c>
      <c r="N62" s="161">
        <v>388.4451776</v>
      </c>
      <c r="O62" s="161">
        <v>-4.4817632</v>
      </c>
      <c r="P62" s="161">
        <v>2843.244678</v>
      </c>
      <c r="Q62" s="161">
        <v>1366.6314148</v>
      </c>
      <c r="R62" s="161">
        <v>126.881534</v>
      </c>
      <c r="S62" s="161">
        <v>0</v>
      </c>
      <c r="T62" s="161">
        <v>0</v>
      </c>
      <c r="U62" s="161">
        <v>0</v>
      </c>
      <c r="V62" s="161">
        <v>974.526549</v>
      </c>
      <c r="W62" s="161">
        <v>856.195333</v>
      </c>
      <c r="X62" s="161">
        <v>13822.3075083</v>
      </c>
      <c r="Y62" s="161">
        <v>1218.771827</v>
      </c>
      <c r="Z62" s="161">
        <v>664.226169</v>
      </c>
      <c r="AA62" s="161">
        <v>1123.201394</v>
      </c>
      <c r="AB62" s="161">
        <v>0</v>
      </c>
      <c r="AC62" s="161">
        <v>0</v>
      </c>
      <c r="AD62" s="161">
        <v>0</v>
      </c>
      <c r="AE62" s="161">
        <v>259.571429</v>
      </c>
      <c r="AF62" s="161">
        <v>26.0632</v>
      </c>
      <c r="AG62" s="161">
        <v>3.6135</v>
      </c>
      <c r="AH62" s="161">
        <v>43.400641</v>
      </c>
      <c r="AI62" s="161">
        <v>32.079771</v>
      </c>
      <c r="AJ62" s="161">
        <v>38.637856</v>
      </c>
      <c r="AK62" s="170">
        <v>110.591543777689</v>
      </c>
      <c r="AL62" s="171">
        <v>200</v>
      </c>
      <c r="AM62" s="171">
        <v>0</v>
      </c>
      <c r="AN62" s="172" t="s">
        <v>393</v>
      </c>
      <c r="AO62" s="172" t="s">
        <v>394</v>
      </c>
    </row>
    <row r="63" ht="23.25" customHeight="1" spans="1:41">
      <c r="A63" s="133">
        <v>58</v>
      </c>
      <c r="B63" s="133" t="s">
        <v>88</v>
      </c>
      <c r="C63" s="152" t="s">
        <v>96</v>
      </c>
      <c r="D63" s="142" t="s">
        <v>19</v>
      </c>
      <c r="E63" s="142" t="s">
        <v>507</v>
      </c>
      <c r="F63" s="142" t="s">
        <v>507</v>
      </c>
      <c r="G63" s="143">
        <v>8425.6756096</v>
      </c>
      <c r="H63" s="144">
        <v>8526.5749898</v>
      </c>
      <c r="I63" s="161">
        <v>23404.7583819</v>
      </c>
      <c r="J63" s="161">
        <v>5802.148618</v>
      </c>
      <c r="K63" s="161">
        <v>6033.15768</v>
      </c>
      <c r="L63" s="161">
        <v>6791.0132355</v>
      </c>
      <c r="M63" s="161">
        <v>1386.6540764</v>
      </c>
      <c r="N63" s="161">
        <v>743.7748348</v>
      </c>
      <c r="O63" s="161">
        <v>3140.2315976</v>
      </c>
      <c r="P63" s="161">
        <v>294.7906432</v>
      </c>
      <c r="Q63" s="161">
        <v>683.911612</v>
      </c>
      <c r="R63" s="161">
        <v>982.1672556</v>
      </c>
      <c r="S63" s="161">
        <v>33.6472</v>
      </c>
      <c r="T63" s="161">
        <v>21.531</v>
      </c>
      <c r="U63" s="161">
        <v>1.0192</v>
      </c>
      <c r="V63" s="161">
        <v>538.070465</v>
      </c>
      <c r="W63" s="161">
        <v>557.008837</v>
      </c>
      <c r="X63" s="161">
        <v>12420.7283752</v>
      </c>
      <c r="Y63" s="161">
        <v>370.364607</v>
      </c>
      <c r="Z63" s="161">
        <v>487.191026</v>
      </c>
      <c r="AA63" s="161">
        <v>69.598718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70">
        <v>174.491908062712</v>
      </c>
      <c r="AL63" s="171">
        <v>200</v>
      </c>
      <c r="AM63" s="171">
        <v>0</v>
      </c>
      <c r="AN63" s="172" t="s">
        <v>393</v>
      </c>
      <c r="AO63" s="172" t="s">
        <v>394</v>
      </c>
    </row>
    <row r="64" ht="23.25" customHeight="1" spans="1:41">
      <c r="A64" s="133">
        <v>59</v>
      </c>
      <c r="B64" s="133" t="s">
        <v>88</v>
      </c>
      <c r="C64" s="152" t="s">
        <v>508</v>
      </c>
      <c r="D64" s="142" t="s">
        <v>509</v>
      </c>
      <c r="E64" s="142" t="s">
        <v>510</v>
      </c>
      <c r="F64" s="142" t="s">
        <v>510</v>
      </c>
      <c r="G64" s="143">
        <v>32.781318</v>
      </c>
      <c r="H64" s="144">
        <v>2156.1234631</v>
      </c>
      <c r="I64" s="161">
        <v>43704.2403646</v>
      </c>
      <c r="J64" s="161">
        <v>0</v>
      </c>
      <c r="K64" s="161">
        <v>333.6048355</v>
      </c>
      <c r="L64" s="161">
        <v>17556.1437545</v>
      </c>
      <c r="M64" s="161">
        <v>0</v>
      </c>
      <c r="N64" s="161">
        <v>1749.3368152</v>
      </c>
      <c r="O64" s="161">
        <v>3771.8818876</v>
      </c>
      <c r="P64" s="161">
        <v>0</v>
      </c>
      <c r="Q64" s="161">
        <v>7.6191764</v>
      </c>
      <c r="R64" s="161">
        <v>8.9027152</v>
      </c>
      <c r="S64" s="161">
        <v>0</v>
      </c>
      <c r="T64" s="161">
        <v>0</v>
      </c>
      <c r="U64" s="161">
        <v>0</v>
      </c>
      <c r="V64" s="161">
        <v>4.6216</v>
      </c>
      <c r="W64" s="161">
        <v>9.2432</v>
      </c>
      <c r="X64" s="161">
        <v>22086.4877253</v>
      </c>
      <c r="Y64" s="161">
        <v>28.159718</v>
      </c>
      <c r="Z64" s="161">
        <v>56.319436</v>
      </c>
      <c r="AA64" s="161">
        <v>58.985938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221.838344</v>
      </c>
      <c r="AH64" s="161">
        <v>0</v>
      </c>
      <c r="AI64" s="161">
        <v>0</v>
      </c>
      <c r="AJ64" s="161">
        <v>0</v>
      </c>
      <c r="AK64" s="170">
        <v>1926.98227223795</v>
      </c>
      <c r="AL64" s="171">
        <v>200</v>
      </c>
      <c r="AM64" s="171">
        <v>2000</v>
      </c>
      <c r="AN64" s="172" t="s">
        <v>393</v>
      </c>
      <c r="AO64" s="172" t="s">
        <v>418</v>
      </c>
    </row>
    <row r="65" ht="23.25" customHeight="1" spans="1:41">
      <c r="A65" s="133">
        <v>60</v>
      </c>
      <c r="B65" s="133" t="s">
        <v>88</v>
      </c>
      <c r="C65" s="152" t="s">
        <v>100</v>
      </c>
      <c r="D65" s="142" t="s">
        <v>60</v>
      </c>
      <c r="E65" s="310" t="s">
        <v>511</v>
      </c>
      <c r="F65" s="310" t="s">
        <v>511</v>
      </c>
      <c r="G65" s="143">
        <v>6245.897731</v>
      </c>
      <c r="H65" s="144">
        <v>9622.832219</v>
      </c>
      <c r="I65" s="161">
        <v>28267.3309338</v>
      </c>
      <c r="J65" s="161">
        <v>3765.920018</v>
      </c>
      <c r="K65" s="161">
        <v>6511.763764</v>
      </c>
      <c r="L65" s="161">
        <v>8678.381192</v>
      </c>
      <c r="M65" s="161">
        <v>1233.3616684</v>
      </c>
      <c r="N65" s="161">
        <v>2164.2186928</v>
      </c>
      <c r="O65" s="161">
        <v>3573.579224</v>
      </c>
      <c r="P65" s="161">
        <v>965.0254656</v>
      </c>
      <c r="Q65" s="161">
        <v>620.2243692</v>
      </c>
      <c r="R65" s="161">
        <v>942.1141104</v>
      </c>
      <c r="S65" s="161">
        <v>0</v>
      </c>
      <c r="T65" s="161">
        <v>0</v>
      </c>
      <c r="U65" s="161">
        <v>0</v>
      </c>
      <c r="V65" s="161">
        <v>181.219272</v>
      </c>
      <c r="W65" s="161">
        <v>248.139598</v>
      </c>
      <c r="X65" s="161">
        <v>14909.3459914</v>
      </c>
      <c r="Y65" s="161">
        <v>88.725558</v>
      </c>
      <c r="Z65" s="161">
        <v>64.52768</v>
      </c>
      <c r="AA65" s="161">
        <v>65.20296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84.3696</v>
      </c>
      <c r="AH65" s="161">
        <v>11.645749</v>
      </c>
      <c r="AI65" s="161">
        <v>13.958115</v>
      </c>
      <c r="AJ65" s="161">
        <v>14.337856</v>
      </c>
      <c r="AK65" s="170">
        <v>193.752715317918</v>
      </c>
      <c r="AL65" s="171">
        <v>200</v>
      </c>
      <c r="AM65" s="171">
        <v>0</v>
      </c>
      <c r="AN65" s="172" t="s">
        <v>393</v>
      </c>
      <c r="AO65" s="172" t="s">
        <v>394</v>
      </c>
    </row>
    <row r="66" ht="23.25" customHeight="1" spans="1:41">
      <c r="A66" s="133">
        <v>61</v>
      </c>
      <c r="B66" s="133" t="s">
        <v>109</v>
      </c>
      <c r="C66" s="134" t="s">
        <v>512</v>
      </c>
      <c r="D66" s="135" t="s">
        <v>55</v>
      </c>
      <c r="E66" s="309" t="s">
        <v>513</v>
      </c>
      <c r="F66" s="309" t="s">
        <v>513</v>
      </c>
      <c r="G66" s="136">
        <v>10454.496757</v>
      </c>
      <c r="H66" s="137">
        <v>4658.3058042</v>
      </c>
      <c r="I66" s="163">
        <v>50627.9840888</v>
      </c>
      <c r="J66" s="163">
        <v>6103.771017</v>
      </c>
      <c r="K66" s="161">
        <v>358.564743</v>
      </c>
      <c r="L66" s="161">
        <v>18604.8593085</v>
      </c>
      <c r="M66" s="161">
        <v>1391.1156232</v>
      </c>
      <c r="N66" s="161">
        <v>1582.9277248</v>
      </c>
      <c r="O66" s="161">
        <v>3063.61293</v>
      </c>
      <c r="P66" s="161">
        <v>60.0457468</v>
      </c>
      <c r="Q66" s="161">
        <v>95.6304144</v>
      </c>
      <c r="R66" s="161">
        <v>226.5207624</v>
      </c>
      <c r="S66" s="161">
        <v>1235.574795</v>
      </c>
      <c r="T66" s="161">
        <v>1201.724969</v>
      </c>
      <c r="U66" s="161">
        <v>1264.804838</v>
      </c>
      <c r="V66" s="161">
        <v>384.799108</v>
      </c>
      <c r="W66" s="161">
        <v>431.600478</v>
      </c>
      <c r="X66" s="161">
        <v>26623.7970999</v>
      </c>
      <c r="Y66" s="161">
        <v>527.790202</v>
      </c>
      <c r="Z66" s="161">
        <v>403.357095</v>
      </c>
      <c r="AA66" s="161">
        <v>419.550569</v>
      </c>
      <c r="AB66" s="161">
        <v>0</v>
      </c>
      <c r="AC66" s="161">
        <v>0</v>
      </c>
      <c r="AD66" s="161">
        <v>0</v>
      </c>
      <c r="AE66" s="161">
        <v>364.059628</v>
      </c>
      <c r="AF66" s="161">
        <v>298.081428</v>
      </c>
      <c r="AG66" s="161">
        <v>66.56</v>
      </c>
      <c r="AH66" s="161">
        <v>387.340637</v>
      </c>
      <c r="AI66" s="161">
        <v>286.418952</v>
      </c>
      <c r="AJ66" s="161">
        <v>358.278581</v>
      </c>
      <c r="AK66" s="170">
        <v>986.832557088739</v>
      </c>
      <c r="AL66" s="171">
        <v>200</v>
      </c>
      <c r="AM66" s="171">
        <v>2000</v>
      </c>
      <c r="AN66" s="172" t="s">
        <v>393</v>
      </c>
      <c r="AO66" s="172" t="s">
        <v>418</v>
      </c>
    </row>
    <row r="67" ht="23.25" customHeight="1" spans="1:41">
      <c r="A67" s="133">
        <v>62</v>
      </c>
      <c r="B67" s="133" t="s">
        <v>109</v>
      </c>
      <c r="C67" s="134" t="s">
        <v>514</v>
      </c>
      <c r="D67" s="135" t="s">
        <v>43</v>
      </c>
      <c r="E67" s="135" t="s">
        <v>515</v>
      </c>
      <c r="F67" s="135" t="s">
        <v>515</v>
      </c>
      <c r="G67" s="136">
        <v>53021.7640263</v>
      </c>
      <c r="H67" s="137">
        <v>44815.0185196</v>
      </c>
      <c r="I67" s="163">
        <v>180490.492888</v>
      </c>
      <c r="J67" s="163">
        <v>21744.3041455</v>
      </c>
      <c r="K67" s="161">
        <v>22027.058169</v>
      </c>
      <c r="L67" s="161">
        <v>36617.6809225</v>
      </c>
      <c r="M67" s="161">
        <v>23924.3319952</v>
      </c>
      <c r="N67" s="161">
        <v>13191.3652156</v>
      </c>
      <c r="O67" s="161">
        <v>43322.9832308</v>
      </c>
      <c r="P67" s="161">
        <v>1075.4366996</v>
      </c>
      <c r="Q67" s="161">
        <v>1386.238783</v>
      </c>
      <c r="R67" s="161">
        <v>2750.1322992</v>
      </c>
      <c r="S67" s="161">
        <v>2523.96524</v>
      </c>
      <c r="T67" s="161">
        <v>2006.76608</v>
      </c>
      <c r="U67" s="161">
        <v>2185.07872</v>
      </c>
      <c r="V67" s="161">
        <v>812.54389</v>
      </c>
      <c r="W67" s="161">
        <v>811.649817</v>
      </c>
      <c r="X67" s="161">
        <v>94372.7354515</v>
      </c>
      <c r="Y67" s="161">
        <v>1571.333032</v>
      </c>
      <c r="Z67" s="161">
        <v>2586.227734</v>
      </c>
      <c r="AA67" s="161">
        <v>366.246866</v>
      </c>
      <c r="AB67" s="161">
        <v>0</v>
      </c>
      <c r="AC67" s="161">
        <v>0</v>
      </c>
      <c r="AD67" s="161">
        <v>0</v>
      </c>
      <c r="AE67" s="161">
        <v>779.007105</v>
      </c>
      <c r="AF67" s="161">
        <v>2226.72</v>
      </c>
      <c r="AG67" s="161">
        <v>230.8</v>
      </c>
      <c r="AH67" s="161">
        <v>590.841919</v>
      </c>
      <c r="AI67" s="161">
        <v>578.992721</v>
      </c>
      <c r="AJ67" s="161">
        <v>644.835398</v>
      </c>
      <c r="AK67" s="170">
        <v>302.745550153152</v>
      </c>
      <c r="AL67" s="171">
        <v>200</v>
      </c>
      <c r="AM67" s="171">
        <v>1000</v>
      </c>
      <c r="AN67" s="172" t="s">
        <v>393</v>
      </c>
      <c r="AO67" s="172" t="s">
        <v>464</v>
      </c>
    </row>
    <row r="68" ht="23.25" customHeight="1" spans="1:41">
      <c r="A68" s="133">
        <v>63</v>
      </c>
      <c r="B68" s="133" t="s">
        <v>109</v>
      </c>
      <c r="C68" s="134" t="s">
        <v>516</v>
      </c>
      <c r="D68" s="135" t="s">
        <v>46</v>
      </c>
      <c r="E68" s="135" t="s">
        <v>517</v>
      </c>
      <c r="F68" s="135" t="s">
        <v>517</v>
      </c>
      <c r="G68" s="136">
        <v>11891.6372712</v>
      </c>
      <c r="H68" s="137">
        <v>14680.1395891</v>
      </c>
      <c r="I68" s="163">
        <v>58005.4655074</v>
      </c>
      <c r="J68" s="163">
        <v>8024.288635</v>
      </c>
      <c r="K68" s="161">
        <v>9663.9489605</v>
      </c>
      <c r="L68" s="161">
        <v>17521.4015575</v>
      </c>
      <c r="M68" s="161">
        <v>2569.9862504</v>
      </c>
      <c r="N68" s="161">
        <v>2979.5669172</v>
      </c>
      <c r="O68" s="161">
        <v>9384.2950864</v>
      </c>
      <c r="P68" s="161">
        <v>19.8693888</v>
      </c>
      <c r="Q68" s="161">
        <v>22.2613564</v>
      </c>
      <c r="R68" s="161">
        <v>21.2160148</v>
      </c>
      <c r="S68" s="161">
        <v>846.371255</v>
      </c>
      <c r="T68" s="161">
        <v>575.95828</v>
      </c>
      <c r="U68" s="161">
        <v>770.91268</v>
      </c>
      <c r="V68" s="161">
        <v>58.978393</v>
      </c>
      <c r="W68" s="161">
        <v>149.902149</v>
      </c>
      <c r="X68" s="161">
        <v>30021.5181467</v>
      </c>
      <c r="Y68" s="161">
        <v>227.86256</v>
      </c>
      <c r="Z68" s="161">
        <v>229.48572</v>
      </c>
      <c r="AA68" s="161">
        <v>237.9656</v>
      </c>
      <c r="AB68" s="161">
        <v>0</v>
      </c>
      <c r="AC68" s="161">
        <v>0</v>
      </c>
      <c r="AD68" s="161">
        <v>0</v>
      </c>
      <c r="AE68" s="161">
        <v>14.74529</v>
      </c>
      <c r="AF68" s="161">
        <v>923.84</v>
      </c>
      <c r="AG68" s="161">
        <v>-203.12</v>
      </c>
      <c r="AH68" s="161">
        <v>129.535499</v>
      </c>
      <c r="AI68" s="161">
        <v>135.176206</v>
      </c>
      <c r="AJ68" s="161">
        <v>251.276422</v>
      </c>
      <c r="AK68" s="170">
        <v>295.128841625382</v>
      </c>
      <c r="AL68" s="171">
        <v>200</v>
      </c>
      <c r="AM68" s="171">
        <v>500</v>
      </c>
      <c r="AN68" s="172" t="s">
        <v>393</v>
      </c>
      <c r="AO68" s="172" t="s">
        <v>518</v>
      </c>
    </row>
    <row r="69" ht="23.25" customHeight="1" spans="1:41">
      <c r="A69" s="133">
        <v>64</v>
      </c>
      <c r="B69" s="133" t="s">
        <v>109</v>
      </c>
      <c r="C69" s="134" t="s">
        <v>519</v>
      </c>
      <c r="D69" s="135" t="s">
        <v>125</v>
      </c>
      <c r="E69" s="135" t="s">
        <v>520</v>
      </c>
      <c r="F69" s="135" t="s">
        <v>520</v>
      </c>
      <c r="G69" s="138">
        <v>832.5623307</v>
      </c>
      <c r="H69" s="139">
        <v>70.0463193</v>
      </c>
      <c r="I69" s="164">
        <v>9453.1373994</v>
      </c>
      <c r="J69" s="164">
        <v>11.3542435</v>
      </c>
      <c r="K69" s="161">
        <v>22.0514885</v>
      </c>
      <c r="L69" s="161">
        <v>7.3568005</v>
      </c>
      <c r="M69" s="161">
        <v>556.9376032</v>
      </c>
      <c r="N69" s="161">
        <v>-269.5973416</v>
      </c>
      <c r="O69" s="161">
        <v>4048.5010324</v>
      </c>
      <c r="P69" s="161">
        <v>237.38058</v>
      </c>
      <c r="Q69" s="161">
        <v>171.9435624</v>
      </c>
      <c r="R69" s="161">
        <v>472.8655968</v>
      </c>
      <c r="S69" s="161">
        <v>0</v>
      </c>
      <c r="T69" s="161">
        <v>0</v>
      </c>
      <c r="U69" s="161">
        <v>0</v>
      </c>
      <c r="V69" s="161">
        <v>16.732742</v>
      </c>
      <c r="W69" s="161">
        <v>15.6422</v>
      </c>
      <c r="X69" s="161">
        <v>4746.5629857</v>
      </c>
      <c r="Y69" s="161">
        <v>10.157162</v>
      </c>
      <c r="Z69" s="161">
        <v>130.00641</v>
      </c>
      <c r="AA69" s="161">
        <v>177.850984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70">
        <v>13395.5519345897</v>
      </c>
      <c r="AL69" s="171">
        <v>200</v>
      </c>
      <c r="AM69" s="171">
        <v>0</v>
      </c>
      <c r="AN69" s="172" t="s">
        <v>393</v>
      </c>
      <c r="AO69" s="172" t="s">
        <v>400</v>
      </c>
    </row>
    <row r="70" ht="23.25" customHeight="1" spans="1:41">
      <c r="A70" s="133">
        <v>65</v>
      </c>
      <c r="B70" s="133" t="s">
        <v>109</v>
      </c>
      <c r="C70" s="134" t="s">
        <v>521</v>
      </c>
      <c r="D70" s="135" t="s">
        <v>10</v>
      </c>
      <c r="E70" s="135" t="s">
        <v>522</v>
      </c>
      <c r="F70" s="135" t="s">
        <v>522</v>
      </c>
      <c r="G70" s="136">
        <v>10869.2305973</v>
      </c>
      <c r="H70" s="137">
        <v>6660.0749854</v>
      </c>
      <c r="I70" s="163">
        <v>27228.0666296</v>
      </c>
      <c r="J70" s="163">
        <v>5024.1665565</v>
      </c>
      <c r="K70" s="161">
        <v>650.023712</v>
      </c>
      <c r="L70" s="161">
        <v>12664.346215</v>
      </c>
      <c r="M70" s="161">
        <v>4275.1795212</v>
      </c>
      <c r="N70" s="161">
        <v>4478.3851156</v>
      </c>
      <c r="O70" s="161">
        <v>12447.8354924</v>
      </c>
      <c r="P70" s="161">
        <v>125.8491096</v>
      </c>
      <c r="Q70" s="161">
        <v>192.6419568</v>
      </c>
      <c r="R70" s="161">
        <v>553.8866812</v>
      </c>
      <c r="S70" s="161">
        <v>0</v>
      </c>
      <c r="T70" s="161">
        <v>0</v>
      </c>
      <c r="U70" s="161">
        <v>0</v>
      </c>
      <c r="V70" s="161">
        <v>521.427392</v>
      </c>
      <c r="W70" s="161">
        <v>498.114374</v>
      </c>
      <c r="X70" s="161">
        <v>553.467487</v>
      </c>
      <c r="Y70" s="161">
        <v>881.232311</v>
      </c>
      <c r="Z70" s="161">
        <v>796.23727</v>
      </c>
      <c r="AA70" s="161">
        <v>894.122476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34.06987</v>
      </c>
      <c r="AH70" s="161">
        <v>41.375707</v>
      </c>
      <c r="AI70" s="161">
        <v>44.672557</v>
      </c>
      <c r="AJ70" s="161">
        <v>80.338408</v>
      </c>
      <c r="AK70" s="170">
        <v>308.825226281813</v>
      </c>
      <c r="AL70" s="171">
        <v>200</v>
      </c>
      <c r="AM70" s="171">
        <v>1000</v>
      </c>
      <c r="AN70" s="172" t="s">
        <v>393</v>
      </c>
      <c r="AO70" s="172" t="s">
        <v>464</v>
      </c>
    </row>
    <row r="71" ht="23.25" customHeight="1" spans="1:41">
      <c r="A71" s="133">
        <v>66</v>
      </c>
      <c r="B71" s="133" t="s">
        <v>109</v>
      </c>
      <c r="C71" s="134" t="s">
        <v>523</v>
      </c>
      <c r="D71" s="135" t="s">
        <v>125</v>
      </c>
      <c r="E71" s="135" t="s">
        <v>524</v>
      </c>
      <c r="F71" s="135" t="s">
        <v>524</v>
      </c>
      <c r="G71" s="136">
        <v>7996.6685415</v>
      </c>
      <c r="H71" s="137">
        <v>11916.0467992</v>
      </c>
      <c r="I71" s="163">
        <v>105776.6778594</v>
      </c>
      <c r="J71" s="163">
        <v>4479.8404885</v>
      </c>
      <c r="K71" s="161">
        <v>5769.253744</v>
      </c>
      <c r="L71" s="161">
        <v>21561.067982</v>
      </c>
      <c r="M71" s="161">
        <v>2272.9285</v>
      </c>
      <c r="N71" s="161">
        <v>5276.833202</v>
      </c>
      <c r="O71" s="161">
        <v>29063.1872364</v>
      </c>
      <c r="P71" s="161">
        <v>116.937828</v>
      </c>
      <c r="Q71" s="161">
        <v>116.8501112</v>
      </c>
      <c r="R71" s="161">
        <v>259.9482108</v>
      </c>
      <c r="S71" s="161">
        <v>0</v>
      </c>
      <c r="T71" s="161">
        <v>0</v>
      </c>
      <c r="U71" s="161">
        <v>0</v>
      </c>
      <c r="V71" s="161">
        <v>220.705922</v>
      </c>
      <c r="W71" s="161">
        <v>191.899637</v>
      </c>
      <c r="X71" s="161">
        <v>54190.2446422</v>
      </c>
      <c r="Y71" s="161">
        <v>584.13248</v>
      </c>
      <c r="Z71" s="161">
        <v>451.363005</v>
      </c>
      <c r="AA71" s="161">
        <v>521.758527</v>
      </c>
      <c r="AB71" s="161">
        <v>187.588663</v>
      </c>
      <c r="AC71" s="161">
        <v>-98.233935</v>
      </c>
      <c r="AD71" s="161">
        <v>0</v>
      </c>
      <c r="AE71" s="161">
        <v>29.5698</v>
      </c>
      <c r="AF71" s="161">
        <v>53.4729</v>
      </c>
      <c r="AG71" s="161">
        <v>77.01</v>
      </c>
      <c r="AH71" s="161">
        <v>104.96486</v>
      </c>
      <c r="AI71" s="161">
        <v>154.608135</v>
      </c>
      <c r="AJ71" s="161">
        <v>103.461261</v>
      </c>
      <c r="AK71" s="170">
        <v>787.682632016026</v>
      </c>
      <c r="AL71" s="171">
        <v>200</v>
      </c>
      <c r="AM71" s="171">
        <v>2000</v>
      </c>
      <c r="AN71" s="172" t="s">
        <v>393</v>
      </c>
      <c r="AO71" s="172" t="s">
        <v>418</v>
      </c>
    </row>
    <row r="72" ht="23.25" customHeight="1" spans="1:41">
      <c r="A72" s="133">
        <v>67</v>
      </c>
      <c r="B72" s="133" t="s">
        <v>109</v>
      </c>
      <c r="C72" s="134" t="s">
        <v>525</v>
      </c>
      <c r="D72" s="135" t="s">
        <v>29</v>
      </c>
      <c r="E72" s="135" t="s">
        <v>526</v>
      </c>
      <c r="F72" s="135" t="s">
        <v>526</v>
      </c>
      <c r="G72" s="136">
        <v>379.0989992</v>
      </c>
      <c r="H72" s="137">
        <v>-3607.1217294</v>
      </c>
      <c r="I72" s="163">
        <v>18479.429308</v>
      </c>
      <c r="J72" s="163">
        <v>0</v>
      </c>
      <c r="K72" s="161">
        <v>-3869.65787</v>
      </c>
      <c r="L72" s="161">
        <v>3111.469432</v>
      </c>
      <c r="M72" s="161">
        <v>0</v>
      </c>
      <c r="N72" s="161">
        <v>0</v>
      </c>
      <c r="O72" s="161">
        <v>5763.0837776</v>
      </c>
      <c r="P72" s="161">
        <v>1.4281732</v>
      </c>
      <c r="Q72" s="161">
        <v>5.9865296</v>
      </c>
      <c r="R72" s="161">
        <v>16.3020484</v>
      </c>
      <c r="S72" s="161">
        <v>0</v>
      </c>
      <c r="T72" s="161">
        <v>28.63624</v>
      </c>
      <c r="U72" s="161">
        <v>45.04756</v>
      </c>
      <c r="V72" s="161">
        <v>0</v>
      </c>
      <c r="W72" s="161">
        <v>4.760011</v>
      </c>
      <c r="X72" s="161">
        <v>9295.019546</v>
      </c>
      <c r="Y72" s="161">
        <v>65.100026</v>
      </c>
      <c r="Z72" s="161">
        <v>146.43136</v>
      </c>
      <c r="AA72" s="161">
        <v>168.196427</v>
      </c>
      <c r="AB72" s="161">
        <v>0</v>
      </c>
      <c r="AC72" s="161">
        <v>0</v>
      </c>
      <c r="AD72" s="161">
        <v>0</v>
      </c>
      <c r="AE72" s="161">
        <v>312.5708</v>
      </c>
      <c r="AF72" s="161">
        <v>76.722</v>
      </c>
      <c r="AG72" s="161">
        <v>0</v>
      </c>
      <c r="AH72" s="161">
        <v>0</v>
      </c>
      <c r="AI72" s="161">
        <v>0</v>
      </c>
      <c r="AJ72" s="161">
        <v>80.310517</v>
      </c>
      <c r="AK72" s="170">
        <v>612.304011183837</v>
      </c>
      <c r="AL72" s="171">
        <v>200</v>
      </c>
      <c r="AM72" s="171">
        <v>2000</v>
      </c>
      <c r="AN72" s="172" t="s">
        <v>393</v>
      </c>
      <c r="AO72" s="172" t="s">
        <v>418</v>
      </c>
    </row>
    <row r="73" ht="23.25" customHeight="1" spans="1:41">
      <c r="A73" s="133">
        <v>68</v>
      </c>
      <c r="B73" s="133" t="s">
        <v>109</v>
      </c>
      <c r="C73" s="134" t="s">
        <v>527</v>
      </c>
      <c r="D73" s="135" t="s">
        <v>19</v>
      </c>
      <c r="E73" s="309" t="s">
        <v>528</v>
      </c>
      <c r="F73" s="309" t="s">
        <v>528</v>
      </c>
      <c r="G73" s="136">
        <v>28818.4577176</v>
      </c>
      <c r="H73" s="137">
        <v>17804.0689916</v>
      </c>
      <c r="I73" s="163">
        <v>60156.1765464</v>
      </c>
      <c r="J73" s="163">
        <v>22463.528499</v>
      </c>
      <c r="K73" s="161">
        <v>9741.563725</v>
      </c>
      <c r="L73" s="161">
        <v>9292.2905535</v>
      </c>
      <c r="M73" s="161">
        <v>3693.723598</v>
      </c>
      <c r="N73" s="161">
        <v>3837.5016056</v>
      </c>
      <c r="O73" s="161">
        <v>14711.3911972</v>
      </c>
      <c r="P73" s="161">
        <v>508.8998496</v>
      </c>
      <c r="Q73" s="161">
        <v>1893.557988</v>
      </c>
      <c r="R73" s="161">
        <v>1768.360048</v>
      </c>
      <c r="S73" s="161">
        <v>43.26684</v>
      </c>
      <c r="T73" s="161">
        <v>30.51966</v>
      </c>
      <c r="U73" s="161">
        <v>33.8184</v>
      </c>
      <c r="V73" s="161">
        <v>596.041953</v>
      </c>
      <c r="W73" s="161">
        <v>641.797024</v>
      </c>
      <c r="X73" s="161">
        <v>31808.0594117</v>
      </c>
      <c r="Y73" s="161">
        <v>1266.594964</v>
      </c>
      <c r="Z73" s="161">
        <v>975.882531</v>
      </c>
      <c r="AA73" s="161">
        <v>2063.098345</v>
      </c>
      <c r="AB73" s="161">
        <v>0</v>
      </c>
      <c r="AC73" s="161">
        <v>0</v>
      </c>
      <c r="AD73" s="161">
        <v>63.213651</v>
      </c>
      <c r="AE73" s="161">
        <v>37.36</v>
      </c>
      <c r="AF73" s="161">
        <v>541.6</v>
      </c>
      <c r="AG73" s="161">
        <v>238.112968</v>
      </c>
      <c r="AH73" s="161">
        <v>209.042014</v>
      </c>
      <c r="AI73" s="161">
        <v>141.646458</v>
      </c>
      <c r="AJ73" s="161">
        <v>177.831972</v>
      </c>
      <c r="AK73" s="170">
        <v>237.878810595386</v>
      </c>
      <c r="AL73" s="171">
        <v>200</v>
      </c>
      <c r="AM73" s="171">
        <v>0</v>
      </c>
      <c r="AN73" s="172" t="s">
        <v>393</v>
      </c>
      <c r="AO73" s="172" t="s">
        <v>394</v>
      </c>
    </row>
    <row r="74" ht="23.25" customHeight="1" spans="1:41">
      <c r="A74" s="133">
        <v>69</v>
      </c>
      <c r="B74" s="133" t="s">
        <v>109</v>
      </c>
      <c r="C74" s="134" t="s">
        <v>529</v>
      </c>
      <c r="D74" s="135" t="s">
        <v>12</v>
      </c>
      <c r="E74" s="135" t="s">
        <v>530</v>
      </c>
      <c r="F74" s="135" t="s">
        <v>530</v>
      </c>
      <c r="G74" s="136">
        <v>7923.0212719</v>
      </c>
      <c r="H74" s="137">
        <v>-524.7562134</v>
      </c>
      <c r="I74" s="163">
        <v>22192.1886518</v>
      </c>
      <c r="J74" s="163">
        <v>0.2524275</v>
      </c>
      <c r="K74" s="161">
        <v>-4098.533065</v>
      </c>
      <c r="L74" s="161">
        <v>1971.536206</v>
      </c>
      <c r="M74" s="161">
        <v>6079.8528732</v>
      </c>
      <c r="N74" s="161">
        <v>1946.2501892</v>
      </c>
      <c r="O74" s="161">
        <v>7242.1432132</v>
      </c>
      <c r="P74" s="161">
        <v>32.0130032</v>
      </c>
      <c r="Q74" s="161">
        <v>29.0380364</v>
      </c>
      <c r="R74" s="161">
        <v>46.5269412</v>
      </c>
      <c r="S74" s="161">
        <v>317.109876</v>
      </c>
      <c r="T74" s="161">
        <v>262.6415</v>
      </c>
      <c r="U74" s="161">
        <v>254.943313</v>
      </c>
      <c r="V74" s="161">
        <v>253.611486</v>
      </c>
      <c r="W74" s="161">
        <v>264.429838</v>
      </c>
      <c r="X74" s="161">
        <v>11329.0865004</v>
      </c>
      <c r="Y74" s="161">
        <v>900.084724</v>
      </c>
      <c r="Z74" s="161">
        <v>715.510838</v>
      </c>
      <c r="AA74" s="161">
        <v>630.614216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368.96</v>
      </c>
      <c r="AH74" s="161">
        <v>340.096882</v>
      </c>
      <c r="AI74" s="161">
        <v>355.90645</v>
      </c>
      <c r="AJ74" s="161">
        <v>348.378262</v>
      </c>
      <c r="AK74" s="170">
        <v>4329.04733381095</v>
      </c>
      <c r="AL74" s="171">
        <v>200</v>
      </c>
      <c r="AM74" s="171">
        <v>2000</v>
      </c>
      <c r="AN74" s="172" t="s">
        <v>393</v>
      </c>
      <c r="AO74" s="172" t="s">
        <v>418</v>
      </c>
    </row>
    <row r="75" ht="23.25" customHeight="1" spans="1:41">
      <c r="A75" s="133">
        <v>70</v>
      </c>
      <c r="B75" s="133" t="s">
        <v>109</v>
      </c>
      <c r="C75" s="134" t="s">
        <v>531</v>
      </c>
      <c r="D75" s="135" t="s">
        <v>8</v>
      </c>
      <c r="E75" s="135" t="s">
        <v>532</v>
      </c>
      <c r="F75" s="135" t="s">
        <v>532</v>
      </c>
      <c r="G75" s="136">
        <v>1231.5364028</v>
      </c>
      <c r="H75" s="137">
        <v>1629.6602431</v>
      </c>
      <c r="I75" s="163">
        <v>9606.2914788</v>
      </c>
      <c r="J75" s="163">
        <v>1001.911826</v>
      </c>
      <c r="K75" s="161">
        <v>1190.9572475</v>
      </c>
      <c r="L75" s="161">
        <v>3772.693029</v>
      </c>
      <c r="M75" s="161">
        <v>182.4160136</v>
      </c>
      <c r="N75" s="161">
        <v>260.3573156</v>
      </c>
      <c r="O75" s="161">
        <v>668.7218812</v>
      </c>
      <c r="P75" s="161">
        <v>47.2085632</v>
      </c>
      <c r="Q75" s="161">
        <v>38.228616</v>
      </c>
      <c r="R75" s="161">
        <v>61.2707612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5082.4568994</v>
      </c>
      <c r="Y75" s="161">
        <v>0</v>
      </c>
      <c r="Z75" s="161">
        <v>0</v>
      </c>
      <c r="AA75" s="161">
        <v>20.7264</v>
      </c>
      <c r="AB75" s="161">
        <v>0</v>
      </c>
      <c r="AC75" s="161">
        <v>0</v>
      </c>
      <c r="AD75" s="161">
        <v>0</v>
      </c>
      <c r="AE75" s="161">
        <v>0</v>
      </c>
      <c r="AF75" s="161">
        <v>140.117064</v>
      </c>
      <c r="AG75" s="161">
        <v>0</v>
      </c>
      <c r="AH75" s="161">
        <v>0</v>
      </c>
      <c r="AI75" s="161">
        <v>0</v>
      </c>
      <c r="AJ75" s="161">
        <v>0.422508</v>
      </c>
      <c r="AK75" s="170">
        <v>489.465903673674</v>
      </c>
      <c r="AL75" s="171">
        <v>200</v>
      </c>
      <c r="AM75" s="171">
        <v>0</v>
      </c>
      <c r="AN75" s="172" t="s">
        <v>393</v>
      </c>
      <c r="AO75" s="172" t="s">
        <v>400</v>
      </c>
    </row>
    <row r="76" ht="23.25" customHeight="1" spans="1:41">
      <c r="A76" s="133">
        <v>71</v>
      </c>
      <c r="B76" s="133" t="s">
        <v>128</v>
      </c>
      <c r="C76" s="155" t="s">
        <v>132</v>
      </c>
      <c r="D76" s="156" t="s">
        <v>17</v>
      </c>
      <c r="E76" s="156" t="s">
        <v>533</v>
      </c>
      <c r="F76" s="156" t="s">
        <v>533</v>
      </c>
      <c r="G76" s="173">
        <v>1914.9892864</v>
      </c>
      <c r="H76" s="174">
        <v>7247.6733486</v>
      </c>
      <c r="I76" s="180">
        <v>32974.6314652</v>
      </c>
      <c r="J76" s="180">
        <v>1019.08757</v>
      </c>
      <c r="K76" s="161">
        <v>2101.058197</v>
      </c>
      <c r="L76" s="161">
        <v>4573.5475915</v>
      </c>
      <c r="M76" s="161">
        <v>872.8619528</v>
      </c>
      <c r="N76" s="161">
        <v>5125.4328072</v>
      </c>
      <c r="O76" s="161">
        <v>11538.571428</v>
      </c>
      <c r="P76" s="161">
        <v>12.0526756</v>
      </c>
      <c r="Q76" s="161">
        <v>14.8216964</v>
      </c>
      <c r="R76" s="161">
        <v>22.2163356</v>
      </c>
      <c r="S76" s="161">
        <v>0</v>
      </c>
      <c r="T76" s="161">
        <v>0</v>
      </c>
      <c r="U76" s="161">
        <v>0</v>
      </c>
      <c r="V76" s="161">
        <v>2.562488</v>
      </c>
      <c r="W76" s="161">
        <v>3.544911</v>
      </c>
      <c r="X76" s="161">
        <v>16837.6753101</v>
      </c>
      <c r="Y76" s="161">
        <v>2.7846</v>
      </c>
      <c r="Z76" s="161">
        <v>2.6208</v>
      </c>
      <c r="AA76" s="161">
        <v>2.6208</v>
      </c>
      <c r="AB76" s="161">
        <v>0</v>
      </c>
      <c r="AC76" s="161">
        <v>0</v>
      </c>
      <c r="AD76" s="161">
        <v>0</v>
      </c>
      <c r="AE76" s="161">
        <v>5.64</v>
      </c>
      <c r="AF76" s="161">
        <v>0</v>
      </c>
      <c r="AG76" s="161">
        <v>0</v>
      </c>
      <c r="AH76" s="161">
        <v>0</v>
      </c>
      <c r="AI76" s="161">
        <v>0.194937</v>
      </c>
      <c r="AJ76" s="161">
        <v>0</v>
      </c>
      <c r="AK76" s="170">
        <v>354.96851029537</v>
      </c>
      <c r="AL76" s="171">
        <v>200</v>
      </c>
      <c r="AM76" s="171">
        <v>2000</v>
      </c>
      <c r="AN76" s="172" t="s">
        <v>393</v>
      </c>
      <c r="AO76" s="172" t="s">
        <v>418</v>
      </c>
    </row>
    <row r="77" ht="23.25" customHeight="1" spans="1:41">
      <c r="A77" s="133">
        <v>72</v>
      </c>
      <c r="B77" s="133" t="s">
        <v>128</v>
      </c>
      <c r="C77" s="140" t="s">
        <v>534</v>
      </c>
      <c r="D77" s="156" t="s">
        <v>118</v>
      </c>
      <c r="E77" s="312" t="s">
        <v>535</v>
      </c>
      <c r="F77" s="312" t="s">
        <v>535</v>
      </c>
      <c r="G77" s="173">
        <v>4176.3377249</v>
      </c>
      <c r="H77" s="174">
        <v>2417.0672263</v>
      </c>
      <c r="I77" s="180">
        <v>21233.2997178</v>
      </c>
      <c r="J77" s="180">
        <v>2221.5996405</v>
      </c>
      <c r="K77" s="161">
        <v>-477.9139905</v>
      </c>
      <c r="L77" s="161">
        <v>3363.9726225</v>
      </c>
      <c r="M77" s="161">
        <v>0</v>
      </c>
      <c r="N77" s="161">
        <v>0</v>
      </c>
      <c r="O77" s="161">
        <v>595.0168284</v>
      </c>
      <c r="P77" s="161">
        <v>359.6358404</v>
      </c>
      <c r="Q77" s="161">
        <v>640.4978788</v>
      </c>
      <c r="R77" s="161">
        <v>4945.771264</v>
      </c>
      <c r="S77" s="161">
        <v>0</v>
      </c>
      <c r="T77" s="161">
        <v>0</v>
      </c>
      <c r="U77" s="161">
        <v>0</v>
      </c>
      <c r="V77" s="161">
        <v>837.172332</v>
      </c>
      <c r="W77" s="161">
        <v>1231.586011</v>
      </c>
      <c r="X77" s="161">
        <v>11450.3246419</v>
      </c>
      <c r="Y77" s="161">
        <v>518.413709</v>
      </c>
      <c r="Z77" s="161">
        <v>845.068439</v>
      </c>
      <c r="AA77" s="161">
        <v>668.034292</v>
      </c>
      <c r="AB77" s="161">
        <v>0</v>
      </c>
      <c r="AC77" s="161">
        <v>0</v>
      </c>
      <c r="AD77" s="161">
        <v>0</v>
      </c>
      <c r="AE77" s="161">
        <v>29.2</v>
      </c>
      <c r="AF77" s="161">
        <v>23.12</v>
      </c>
      <c r="AG77" s="161">
        <v>6.332986</v>
      </c>
      <c r="AH77" s="161">
        <v>210.316203</v>
      </c>
      <c r="AI77" s="161">
        <v>154.708888</v>
      </c>
      <c r="AJ77" s="161">
        <v>203.847083</v>
      </c>
      <c r="AK77" s="170">
        <v>778.473692695073</v>
      </c>
      <c r="AL77" s="171">
        <v>200</v>
      </c>
      <c r="AM77" s="171">
        <v>2000</v>
      </c>
      <c r="AN77" s="172" t="s">
        <v>393</v>
      </c>
      <c r="AO77" s="172" t="s">
        <v>418</v>
      </c>
    </row>
    <row r="78" ht="23.25" customHeight="1" spans="1:41">
      <c r="A78" s="133">
        <v>73</v>
      </c>
      <c r="B78" s="133" t="s">
        <v>128</v>
      </c>
      <c r="C78" s="155" t="s">
        <v>536</v>
      </c>
      <c r="D78" s="156" t="s">
        <v>125</v>
      </c>
      <c r="E78" s="156" t="s">
        <v>537</v>
      </c>
      <c r="F78" s="156" t="s">
        <v>537</v>
      </c>
      <c r="G78" s="173">
        <v>788.3527734</v>
      </c>
      <c r="H78" s="174">
        <v>2420.1104461</v>
      </c>
      <c r="I78" s="180">
        <v>2919.8065842</v>
      </c>
      <c r="J78" s="180">
        <v>156.723286</v>
      </c>
      <c r="K78" s="161">
        <v>2033.7076735</v>
      </c>
      <c r="L78" s="161">
        <v>534.972161</v>
      </c>
      <c r="M78" s="161">
        <v>556.0669904</v>
      </c>
      <c r="N78" s="161">
        <v>330.2490772</v>
      </c>
      <c r="O78" s="161">
        <v>619.4315328</v>
      </c>
      <c r="P78" s="161">
        <v>19.359548</v>
      </c>
      <c r="Q78" s="161">
        <v>24.8032324</v>
      </c>
      <c r="R78" s="161">
        <v>29.9937388</v>
      </c>
      <c r="S78" s="161">
        <v>0</v>
      </c>
      <c r="T78" s="161">
        <v>0</v>
      </c>
      <c r="U78" s="161">
        <v>0</v>
      </c>
      <c r="V78" s="161">
        <v>0</v>
      </c>
      <c r="W78" s="161">
        <v>0</v>
      </c>
      <c r="X78" s="161">
        <v>1549.6311706</v>
      </c>
      <c r="Y78" s="161">
        <v>0</v>
      </c>
      <c r="Z78" s="161">
        <v>0</v>
      </c>
      <c r="AA78" s="161">
        <v>59.429736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110.217429</v>
      </c>
      <c r="AH78" s="161">
        <v>56.202949</v>
      </c>
      <c r="AI78" s="161">
        <v>31.350463</v>
      </c>
      <c r="AJ78" s="161">
        <v>16.130816</v>
      </c>
      <c r="AK78" s="170">
        <v>20.6476584118406</v>
      </c>
      <c r="AL78" s="171">
        <v>200</v>
      </c>
      <c r="AM78" s="171">
        <v>0</v>
      </c>
      <c r="AN78" s="172" t="s">
        <v>393</v>
      </c>
      <c r="AO78" s="172" t="s">
        <v>400</v>
      </c>
    </row>
    <row r="79" ht="23.25" customHeight="1" spans="1:41">
      <c r="A79" s="133">
        <v>74</v>
      </c>
      <c r="B79" s="133" t="s">
        <v>128</v>
      </c>
      <c r="C79" s="140" t="s">
        <v>538</v>
      </c>
      <c r="D79" s="156" t="s">
        <v>43</v>
      </c>
      <c r="E79" s="156" t="s">
        <v>539</v>
      </c>
      <c r="F79" s="156" t="s">
        <v>539</v>
      </c>
      <c r="G79" s="173">
        <v>1602.5296915</v>
      </c>
      <c r="H79" s="174">
        <v>1973.7586699</v>
      </c>
      <c r="I79" s="180">
        <v>8205.6027524</v>
      </c>
      <c r="J79" s="180">
        <v>1502.1587595</v>
      </c>
      <c r="K79" s="161">
        <v>912.5181585</v>
      </c>
      <c r="L79" s="161">
        <v>2977.9524635</v>
      </c>
      <c r="M79" s="161">
        <v>0</v>
      </c>
      <c r="N79" s="161">
        <v>343.5713932</v>
      </c>
      <c r="O79" s="161">
        <v>693.0083088</v>
      </c>
      <c r="P79" s="161">
        <v>2.37758</v>
      </c>
      <c r="Q79" s="161">
        <v>2.8231692</v>
      </c>
      <c r="R79" s="161">
        <v>16.1907204</v>
      </c>
      <c r="S79" s="161">
        <v>16.0956</v>
      </c>
      <c r="T79" s="161">
        <v>4.9248</v>
      </c>
      <c r="U79" s="161">
        <v>6.822</v>
      </c>
      <c r="V79" s="161">
        <v>1.212192</v>
      </c>
      <c r="W79" s="161">
        <v>651.240741</v>
      </c>
      <c r="X79" s="161">
        <v>4398.3054147</v>
      </c>
      <c r="Y79" s="161">
        <v>80.68556</v>
      </c>
      <c r="Z79" s="161">
        <v>58.680408</v>
      </c>
      <c r="AA79" s="161">
        <v>102.602759</v>
      </c>
      <c r="AB79" s="161">
        <v>0</v>
      </c>
      <c r="AC79" s="161">
        <v>0</v>
      </c>
      <c r="AD79" s="161">
        <v>10.65015</v>
      </c>
      <c r="AE79" s="161">
        <v>0</v>
      </c>
      <c r="AF79" s="161">
        <v>0</v>
      </c>
      <c r="AG79" s="161">
        <v>0.070936</v>
      </c>
      <c r="AH79" s="161">
        <v>0</v>
      </c>
      <c r="AI79" s="161">
        <v>0</v>
      </c>
      <c r="AJ79" s="161">
        <v>0</v>
      </c>
      <c r="AK79" s="170">
        <v>315.734855407411</v>
      </c>
      <c r="AL79" s="171">
        <v>200</v>
      </c>
      <c r="AM79" s="171">
        <v>0</v>
      </c>
      <c r="AN79" s="172" t="s">
        <v>393</v>
      </c>
      <c r="AO79" s="172" t="s">
        <v>400</v>
      </c>
    </row>
    <row r="80" ht="23.25" customHeight="1" spans="1:41">
      <c r="A80" s="133">
        <v>75</v>
      </c>
      <c r="B80" s="133" t="s">
        <v>128</v>
      </c>
      <c r="C80" s="140" t="s">
        <v>540</v>
      </c>
      <c r="D80" s="156" t="s">
        <v>509</v>
      </c>
      <c r="E80" s="312" t="s">
        <v>541</v>
      </c>
      <c r="F80" s="312" t="s">
        <v>541</v>
      </c>
      <c r="G80" s="173">
        <v>530.3201158</v>
      </c>
      <c r="H80" s="174">
        <v>1373.2376381</v>
      </c>
      <c r="I80" s="180">
        <v>3623.4622714</v>
      </c>
      <c r="J80" s="180">
        <v>314.900968</v>
      </c>
      <c r="K80" s="161">
        <v>1079.1786595</v>
      </c>
      <c r="L80" s="161">
        <v>675.4659125</v>
      </c>
      <c r="M80" s="161">
        <v>35.5535448</v>
      </c>
      <c r="N80" s="161">
        <v>191.9352044</v>
      </c>
      <c r="O80" s="161">
        <v>490.308918</v>
      </c>
      <c r="P80" s="161">
        <v>0</v>
      </c>
      <c r="Q80" s="161">
        <v>0.0450752</v>
      </c>
      <c r="R80" s="161">
        <v>0.1814352</v>
      </c>
      <c r="S80" s="161">
        <v>0</v>
      </c>
      <c r="T80" s="161">
        <v>0</v>
      </c>
      <c r="U80" s="161">
        <v>0</v>
      </c>
      <c r="V80" s="161">
        <v>11.41</v>
      </c>
      <c r="W80" s="161">
        <v>11.76</v>
      </c>
      <c r="X80" s="161">
        <v>1869.7255397</v>
      </c>
      <c r="Y80" s="161">
        <v>114.72987</v>
      </c>
      <c r="Z80" s="161">
        <v>83.892095</v>
      </c>
      <c r="AA80" s="161">
        <v>83.84256</v>
      </c>
      <c r="AB80" s="161">
        <v>0</v>
      </c>
      <c r="AC80" s="161">
        <v>0</v>
      </c>
      <c r="AD80" s="161">
        <v>502.379363</v>
      </c>
      <c r="AE80" s="161">
        <v>52.48</v>
      </c>
      <c r="AF80" s="161">
        <v>4.600475</v>
      </c>
      <c r="AG80" s="161">
        <v>0</v>
      </c>
      <c r="AH80" s="161">
        <v>1.245733</v>
      </c>
      <c r="AI80" s="161">
        <v>1.826129</v>
      </c>
      <c r="AJ80" s="161">
        <v>1.558543</v>
      </c>
      <c r="AK80" s="170">
        <v>163.862726367841</v>
      </c>
      <c r="AL80" s="171">
        <v>200</v>
      </c>
      <c r="AM80" s="171">
        <v>0</v>
      </c>
      <c r="AN80" s="172" t="s">
        <v>393</v>
      </c>
      <c r="AO80" s="172" t="s">
        <v>400</v>
      </c>
    </row>
    <row r="81" ht="23.25" customHeight="1" spans="1:41">
      <c r="A81" s="133">
        <v>76</v>
      </c>
      <c r="B81" s="133" t="s">
        <v>128</v>
      </c>
      <c r="C81" s="140" t="s">
        <v>542</v>
      </c>
      <c r="D81" s="156" t="s">
        <v>10</v>
      </c>
      <c r="E81" s="312" t="s">
        <v>543</v>
      </c>
      <c r="F81" s="312" t="s">
        <v>543</v>
      </c>
      <c r="G81" s="173">
        <v>377.0435939</v>
      </c>
      <c r="H81" s="174">
        <v>1057.0694166</v>
      </c>
      <c r="I81" s="180">
        <v>1462.1117346</v>
      </c>
      <c r="J81" s="180">
        <v>249.1320235</v>
      </c>
      <c r="K81" s="161">
        <v>845.230859</v>
      </c>
      <c r="L81" s="161">
        <v>1054.375708</v>
      </c>
      <c r="M81" s="161">
        <v>91.1557796</v>
      </c>
      <c r="N81" s="161">
        <v>158.0820344</v>
      </c>
      <c r="O81" s="161">
        <v>355.6406596</v>
      </c>
      <c r="P81" s="161">
        <v>2.8527128</v>
      </c>
      <c r="Q81" s="161">
        <v>3.9800492</v>
      </c>
      <c r="R81" s="161">
        <v>5.580912</v>
      </c>
      <c r="S81" s="161">
        <v>0.3048</v>
      </c>
      <c r="T81" s="161">
        <v>0.682918</v>
      </c>
      <c r="U81" s="161">
        <v>0.350344</v>
      </c>
      <c r="V81" s="161">
        <v>13.355996</v>
      </c>
      <c r="W81" s="161">
        <v>15.307258</v>
      </c>
      <c r="X81" s="161">
        <v>27.601172</v>
      </c>
      <c r="Y81" s="161">
        <v>12.818714</v>
      </c>
      <c r="Z81" s="161">
        <v>8.499661</v>
      </c>
      <c r="AA81" s="161">
        <v>18.283509</v>
      </c>
      <c r="AB81" s="161">
        <v>0</v>
      </c>
      <c r="AC81" s="161">
        <v>0</v>
      </c>
      <c r="AD81" s="161">
        <v>0</v>
      </c>
      <c r="AE81" s="161">
        <v>6.941011</v>
      </c>
      <c r="AF81" s="161">
        <v>24.770643</v>
      </c>
      <c r="AG81" s="161">
        <v>0</v>
      </c>
      <c r="AH81" s="161">
        <v>0.482557</v>
      </c>
      <c r="AI81" s="161">
        <v>0.515994</v>
      </c>
      <c r="AJ81" s="161">
        <v>0.27943</v>
      </c>
      <c r="AK81" s="170">
        <v>38.317475809942</v>
      </c>
      <c r="AL81" s="171">
        <v>200</v>
      </c>
      <c r="AM81" s="171">
        <v>0</v>
      </c>
      <c r="AN81" s="172" t="s">
        <v>393</v>
      </c>
      <c r="AO81" s="172" t="s">
        <v>400</v>
      </c>
    </row>
    <row r="82" ht="23.25" customHeight="1" spans="1:41">
      <c r="A82" s="133">
        <v>77</v>
      </c>
      <c r="B82" s="133" t="s">
        <v>128</v>
      </c>
      <c r="C82" s="140" t="s">
        <v>544</v>
      </c>
      <c r="D82" s="156" t="s">
        <v>12</v>
      </c>
      <c r="E82" s="156" t="s">
        <v>545</v>
      </c>
      <c r="F82" s="156" t="s">
        <v>545</v>
      </c>
      <c r="G82" s="173">
        <v>1056.7866635</v>
      </c>
      <c r="H82" s="174">
        <v>4083.4269393</v>
      </c>
      <c r="I82" s="180">
        <v>4568.9069526</v>
      </c>
      <c r="J82" s="180">
        <v>785.9592805</v>
      </c>
      <c r="K82" s="161">
        <v>3746.2897245</v>
      </c>
      <c r="L82" s="161">
        <v>1742.1597925</v>
      </c>
      <c r="M82" s="161">
        <v>0.1218492</v>
      </c>
      <c r="N82" s="161">
        <v>64.9123784</v>
      </c>
      <c r="O82" s="161">
        <v>107.8014528</v>
      </c>
      <c r="P82" s="161">
        <v>8.9592628</v>
      </c>
      <c r="Q82" s="161">
        <v>11.3094984</v>
      </c>
      <c r="R82" s="161">
        <v>7.209986</v>
      </c>
      <c r="S82" s="161">
        <v>0</v>
      </c>
      <c r="T82" s="161">
        <v>0</v>
      </c>
      <c r="U82" s="161">
        <v>0</v>
      </c>
      <c r="V82" s="161">
        <v>120.374393</v>
      </c>
      <c r="W82" s="161">
        <v>132.357395</v>
      </c>
      <c r="X82" s="161">
        <v>2549.5981593</v>
      </c>
      <c r="Y82" s="161">
        <v>133.025878</v>
      </c>
      <c r="Z82" s="161">
        <v>128.557943</v>
      </c>
      <c r="AA82" s="161">
        <v>125.189962</v>
      </c>
      <c r="AB82" s="161">
        <v>0</v>
      </c>
      <c r="AC82" s="161">
        <v>0</v>
      </c>
      <c r="AD82" s="161">
        <v>0</v>
      </c>
      <c r="AE82" s="161">
        <v>8.346</v>
      </c>
      <c r="AF82" s="161">
        <v>0</v>
      </c>
      <c r="AG82" s="161">
        <v>36.9476</v>
      </c>
      <c r="AH82" s="161">
        <v>0</v>
      </c>
      <c r="AI82" s="161">
        <v>0</v>
      </c>
      <c r="AJ82" s="161">
        <v>0</v>
      </c>
      <c r="AK82" s="170">
        <v>11.8890339050176</v>
      </c>
      <c r="AL82" s="171">
        <v>0</v>
      </c>
      <c r="AM82" s="171">
        <v>0</v>
      </c>
      <c r="AN82" s="172" t="s">
        <v>438</v>
      </c>
      <c r="AO82" s="172" t="s">
        <v>398</v>
      </c>
    </row>
    <row r="83" ht="23.25" customHeight="1" spans="1:41">
      <c r="A83" s="133">
        <v>78</v>
      </c>
      <c r="B83" s="133" t="s">
        <v>128</v>
      </c>
      <c r="C83" s="140" t="s">
        <v>136</v>
      </c>
      <c r="D83" s="156" t="s">
        <v>46</v>
      </c>
      <c r="E83" s="156" t="s">
        <v>546</v>
      </c>
      <c r="F83" s="156" t="s">
        <v>546</v>
      </c>
      <c r="G83" s="173">
        <v>549.714797</v>
      </c>
      <c r="H83" s="174">
        <v>619.6211816</v>
      </c>
      <c r="I83" s="180">
        <v>2262.0312308</v>
      </c>
      <c r="J83" s="180">
        <v>430.391848</v>
      </c>
      <c r="K83" s="161">
        <v>478.12818</v>
      </c>
      <c r="L83" s="161">
        <v>875.2458915</v>
      </c>
      <c r="M83" s="161">
        <v>0</v>
      </c>
      <c r="N83" s="161">
        <v>0</v>
      </c>
      <c r="O83" s="161">
        <v>0</v>
      </c>
      <c r="P83" s="161">
        <v>3.14109</v>
      </c>
      <c r="Q83" s="161">
        <v>10.4559696</v>
      </c>
      <c r="R83" s="161">
        <v>12.0325764</v>
      </c>
      <c r="S83" s="161">
        <v>0</v>
      </c>
      <c r="T83" s="161">
        <v>0</v>
      </c>
      <c r="U83" s="161">
        <v>0</v>
      </c>
      <c r="V83" s="161">
        <v>17.681764</v>
      </c>
      <c r="W83" s="161">
        <v>17.681764</v>
      </c>
      <c r="X83" s="161">
        <v>1241.2201859</v>
      </c>
      <c r="Y83" s="161">
        <v>98.500095</v>
      </c>
      <c r="Z83" s="161">
        <v>95.035268</v>
      </c>
      <c r="AA83" s="161">
        <v>111.172577</v>
      </c>
      <c r="AB83" s="161">
        <v>0</v>
      </c>
      <c r="AC83" s="161">
        <v>0</v>
      </c>
      <c r="AD83" s="161">
        <v>0</v>
      </c>
      <c r="AE83" s="161">
        <v>0</v>
      </c>
      <c r="AF83" s="161">
        <v>18.32</v>
      </c>
      <c r="AG83" s="161">
        <v>22.36</v>
      </c>
      <c r="AH83" s="161">
        <v>0</v>
      </c>
      <c r="AI83" s="161">
        <v>0</v>
      </c>
      <c r="AJ83" s="161">
        <v>0</v>
      </c>
      <c r="AK83" s="170">
        <v>265.066801777004</v>
      </c>
      <c r="AL83" s="171">
        <v>200</v>
      </c>
      <c r="AM83" s="171">
        <v>0</v>
      </c>
      <c r="AN83" s="172" t="s">
        <v>393</v>
      </c>
      <c r="AO83" s="172" t="s">
        <v>400</v>
      </c>
    </row>
    <row r="84" ht="23.25" customHeight="1" spans="1:41">
      <c r="A84" s="133">
        <v>79</v>
      </c>
      <c r="B84" s="133" t="s">
        <v>128</v>
      </c>
      <c r="C84" s="140" t="s">
        <v>547</v>
      </c>
      <c r="D84" s="156" t="s">
        <v>27</v>
      </c>
      <c r="E84" s="156" t="s">
        <v>548</v>
      </c>
      <c r="F84" s="156" t="s">
        <v>548</v>
      </c>
      <c r="G84" s="173">
        <v>492.9027509</v>
      </c>
      <c r="H84" s="174">
        <v>695.7980524</v>
      </c>
      <c r="I84" s="180">
        <v>2229.8922634</v>
      </c>
      <c r="J84" s="180">
        <v>201.2543705</v>
      </c>
      <c r="K84" s="161">
        <v>308.340978</v>
      </c>
      <c r="L84" s="161">
        <v>637.3322995</v>
      </c>
      <c r="M84" s="161">
        <v>29.70709</v>
      </c>
      <c r="N84" s="161">
        <v>132.76068</v>
      </c>
      <c r="O84" s="161">
        <v>194.4006404</v>
      </c>
      <c r="P84" s="161">
        <v>0.3417464</v>
      </c>
      <c r="Q84" s="161">
        <v>2.2388704</v>
      </c>
      <c r="R84" s="161">
        <v>1.8814648</v>
      </c>
      <c r="S84" s="161">
        <v>0</v>
      </c>
      <c r="T84" s="161">
        <v>0</v>
      </c>
      <c r="U84" s="161">
        <v>0</v>
      </c>
      <c r="V84" s="161">
        <v>106.185204</v>
      </c>
      <c r="W84" s="161">
        <v>106.185204</v>
      </c>
      <c r="X84" s="161">
        <v>1250.0055387</v>
      </c>
      <c r="Y84" s="161">
        <v>155.41434</v>
      </c>
      <c r="Z84" s="161">
        <v>146.27232</v>
      </c>
      <c r="AA84" s="161">
        <v>146.27232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70">
        <v>220.479808143826</v>
      </c>
      <c r="AL84" s="171">
        <v>200</v>
      </c>
      <c r="AM84" s="171">
        <v>0</v>
      </c>
      <c r="AN84" s="172" t="s">
        <v>393</v>
      </c>
      <c r="AO84" s="172" t="s">
        <v>400</v>
      </c>
    </row>
    <row r="85" ht="23.25" customHeight="1" spans="1:41">
      <c r="A85" s="175">
        <v>80</v>
      </c>
      <c r="B85" s="175" t="s">
        <v>128</v>
      </c>
      <c r="C85" s="176" t="s">
        <v>549</v>
      </c>
      <c r="D85" s="156" t="s">
        <v>29</v>
      </c>
      <c r="E85" s="156" t="s">
        <v>550</v>
      </c>
      <c r="F85" s="156" t="s">
        <v>550</v>
      </c>
      <c r="G85" s="173">
        <v>664.4116852</v>
      </c>
      <c r="H85" s="174">
        <v>695.986954</v>
      </c>
      <c r="I85" s="180">
        <v>1549.7663404</v>
      </c>
      <c r="J85" s="180">
        <v>393.260331</v>
      </c>
      <c r="K85" s="161">
        <v>562.221426</v>
      </c>
      <c r="L85" s="161">
        <v>585.187866</v>
      </c>
      <c r="M85" s="161">
        <v>37.9126876</v>
      </c>
      <c r="N85" s="161">
        <v>0</v>
      </c>
      <c r="O85" s="161">
        <v>0</v>
      </c>
      <c r="P85" s="161">
        <v>7.5213876</v>
      </c>
      <c r="Q85" s="161">
        <v>1.738892</v>
      </c>
      <c r="R85" s="161">
        <v>6.3576832</v>
      </c>
      <c r="S85" s="161">
        <v>9.99784</v>
      </c>
      <c r="T85" s="161">
        <v>11.35128</v>
      </c>
      <c r="U85" s="161">
        <v>10.44428</v>
      </c>
      <c r="V85" s="161">
        <v>39.731464</v>
      </c>
      <c r="W85" s="161">
        <v>40.276467</v>
      </c>
      <c r="X85" s="161">
        <v>855.1236122</v>
      </c>
      <c r="Y85" s="161">
        <v>61.267975</v>
      </c>
      <c r="Z85" s="161">
        <v>79.0836</v>
      </c>
      <c r="AA85" s="161">
        <v>90.0072</v>
      </c>
      <c r="AB85" s="161">
        <v>0</v>
      </c>
      <c r="AC85" s="161">
        <v>0</v>
      </c>
      <c r="AD85" s="161">
        <v>0</v>
      </c>
      <c r="AE85" s="161">
        <v>114.72</v>
      </c>
      <c r="AF85" s="161">
        <v>0</v>
      </c>
      <c r="AG85" s="161">
        <v>0</v>
      </c>
      <c r="AH85" s="161">
        <v>0</v>
      </c>
      <c r="AI85" s="161">
        <v>1.315289</v>
      </c>
      <c r="AJ85" s="161">
        <v>2.645699</v>
      </c>
      <c r="AK85" s="170">
        <v>122.671751459295</v>
      </c>
      <c r="AL85" s="171">
        <v>200</v>
      </c>
      <c r="AM85" s="171">
        <v>0</v>
      </c>
      <c r="AN85" s="172" t="s">
        <v>393</v>
      </c>
      <c r="AO85" s="172" t="s">
        <v>400</v>
      </c>
    </row>
    <row r="86" ht="23.25" customHeight="1" spans="1:41">
      <c r="A86" s="133">
        <v>81</v>
      </c>
      <c r="B86" s="133" t="s">
        <v>149</v>
      </c>
      <c r="C86" s="140" t="s">
        <v>157</v>
      </c>
      <c r="D86" s="156" t="s">
        <v>118</v>
      </c>
      <c r="E86" s="156" t="s">
        <v>551</v>
      </c>
      <c r="F86" s="156" t="s">
        <v>551</v>
      </c>
      <c r="G86" s="173">
        <v>63.0138222</v>
      </c>
      <c r="H86" s="174">
        <v>214.2251079</v>
      </c>
      <c r="I86" s="180">
        <v>563.9441092</v>
      </c>
      <c r="J86" s="180">
        <v>43.710422</v>
      </c>
      <c r="K86" s="161">
        <v>182.9333645</v>
      </c>
      <c r="L86" s="161">
        <v>234.117793</v>
      </c>
      <c r="M86" s="161">
        <v>2.896038</v>
      </c>
      <c r="N86" s="161">
        <v>0.1479988</v>
      </c>
      <c r="O86" s="161">
        <v>-0.4787728</v>
      </c>
      <c r="P86" s="161">
        <v>1.3746232</v>
      </c>
      <c r="Q86" s="161">
        <v>14.7804936</v>
      </c>
      <c r="R86" s="161">
        <v>16.8850684</v>
      </c>
      <c r="S86" s="161">
        <v>0</v>
      </c>
      <c r="T86" s="161">
        <v>0</v>
      </c>
      <c r="U86" s="161">
        <v>0</v>
      </c>
      <c r="V86" s="161">
        <v>3.382739</v>
      </c>
      <c r="W86" s="161">
        <v>13.563251</v>
      </c>
      <c r="X86" s="161">
        <v>306.3397956</v>
      </c>
      <c r="Y86" s="161">
        <v>11.65</v>
      </c>
      <c r="Z86" s="161">
        <v>2.8</v>
      </c>
      <c r="AA86" s="161">
        <v>7.080225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70">
        <v>163.248372111101</v>
      </c>
      <c r="AL86" s="171">
        <v>200</v>
      </c>
      <c r="AM86" s="171">
        <v>0</v>
      </c>
      <c r="AN86" s="172" t="s">
        <v>393</v>
      </c>
      <c r="AO86" s="172" t="s">
        <v>400</v>
      </c>
    </row>
    <row r="87" ht="23.25" customHeight="1" spans="1:41">
      <c r="A87" s="133">
        <v>82</v>
      </c>
      <c r="B87" s="133" t="s">
        <v>149</v>
      </c>
      <c r="C87" s="140" t="s">
        <v>552</v>
      </c>
      <c r="D87" s="156" t="s">
        <v>8</v>
      </c>
      <c r="E87" s="156" t="s">
        <v>553</v>
      </c>
      <c r="F87" s="156" t="s">
        <v>553</v>
      </c>
      <c r="G87" s="173">
        <v>630.445952</v>
      </c>
      <c r="H87" s="174">
        <v>711.751713</v>
      </c>
      <c r="I87" s="180">
        <v>2262.4320266</v>
      </c>
      <c r="J87" s="180">
        <v>223.217854</v>
      </c>
      <c r="K87" s="161">
        <v>326.905393</v>
      </c>
      <c r="L87" s="161">
        <v>672.2885195</v>
      </c>
      <c r="M87" s="161">
        <v>2.4911504</v>
      </c>
      <c r="N87" s="161">
        <v>22.8574848</v>
      </c>
      <c r="O87" s="161">
        <v>0</v>
      </c>
      <c r="P87" s="161">
        <v>65.5531436</v>
      </c>
      <c r="Q87" s="161">
        <v>25.7558972</v>
      </c>
      <c r="R87" s="161">
        <v>119.4642288</v>
      </c>
      <c r="S87" s="161">
        <v>0</v>
      </c>
      <c r="T87" s="161">
        <v>0</v>
      </c>
      <c r="U87" s="161">
        <v>0</v>
      </c>
      <c r="V87" s="161">
        <v>88.244388</v>
      </c>
      <c r="W87" s="161">
        <v>94.120538</v>
      </c>
      <c r="X87" s="161">
        <v>1228.4524843</v>
      </c>
      <c r="Y87" s="161">
        <v>250.939416</v>
      </c>
      <c r="Z87" s="161">
        <v>242.1124</v>
      </c>
      <c r="AA87" s="161">
        <v>242.1124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0.114394</v>
      </c>
      <c r="AK87" s="170">
        <v>217.868153357012</v>
      </c>
      <c r="AL87" s="171">
        <v>200</v>
      </c>
      <c r="AM87" s="171">
        <v>0</v>
      </c>
      <c r="AN87" s="172" t="s">
        <v>393</v>
      </c>
      <c r="AO87" s="172" t="s">
        <v>400</v>
      </c>
    </row>
    <row r="88" ht="23.25" customHeight="1" spans="1:41">
      <c r="A88" s="133">
        <v>83</v>
      </c>
      <c r="B88" s="133" t="s">
        <v>149</v>
      </c>
      <c r="C88" s="140" t="s">
        <v>554</v>
      </c>
      <c r="D88" s="156" t="s">
        <v>8</v>
      </c>
      <c r="E88" s="156" t="s">
        <v>555</v>
      </c>
      <c r="F88" s="156" t="s">
        <v>555</v>
      </c>
      <c r="G88" s="173">
        <v>71.9747047</v>
      </c>
      <c r="H88" s="174">
        <v>366.8306451</v>
      </c>
      <c r="I88" s="180">
        <v>1955.2990893</v>
      </c>
      <c r="J88" s="180">
        <v>48.7103485</v>
      </c>
      <c r="K88" s="161">
        <v>164.8257575</v>
      </c>
      <c r="L88" s="161">
        <v>573.803867</v>
      </c>
      <c r="M88" s="161">
        <v>7.5078032</v>
      </c>
      <c r="N88" s="161">
        <v>181.088302</v>
      </c>
      <c r="O88" s="161">
        <v>324.857048</v>
      </c>
      <c r="P88" s="161">
        <v>14.41816</v>
      </c>
      <c r="Q88" s="161">
        <v>19.5812176</v>
      </c>
      <c r="R88" s="161">
        <v>25.9360944</v>
      </c>
      <c r="S88" s="161">
        <v>0</v>
      </c>
      <c r="T88" s="161">
        <v>0</v>
      </c>
      <c r="U88" s="161">
        <v>0</v>
      </c>
      <c r="V88" s="161">
        <v>1.326568</v>
      </c>
      <c r="W88" s="161">
        <v>1.326568</v>
      </c>
      <c r="X88" s="161">
        <v>1030.6932799</v>
      </c>
      <c r="Y88" s="161">
        <v>0.011825</v>
      </c>
      <c r="Z88" s="161">
        <v>0.0088</v>
      </c>
      <c r="AA88" s="161">
        <v>0.0088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70">
        <v>433.025011791742</v>
      </c>
      <c r="AL88" s="171">
        <v>200</v>
      </c>
      <c r="AM88" s="171">
        <v>0</v>
      </c>
      <c r="AN88" s="172" t="s">
        <v>393</v>
      </c>
      <c r="AO88" s="172" t="s">
        <v>400</v>
      </c>
    </row>
    <row r="89" ht="23.25" customHeight="1" spans="1:41">
      <c r="A89" s="133">
        <v>84</v>
      </c>
      <c r="B89" s="133" t="s">
        <v>149</v>
      </c>
      <c r="C89" s="140" t="s">
        <v>556</v>
      </c>
      <c r="D89" s="156" t="s">
        <v>17</v>
      </c>
      <c r="E89" s="156" t="s">
        <v>557</v>
      </c>
      <c r="F89" s="156" t="s">
        <v>557</v>
      </c>
      <c r="G89" s="173">
        <v>229.2772703</v>
      </c>
      <c r="H89" s="174">
        <v>99.9773564</v>
      </c>
      <c r="I89" s="180">
        <v>1693.7906986</v>
      </c>
      <c r="J89" s="180">
        <v>118.0848385</v>
      </c>
      <c r="K89" s="161">
        <v>59.223288</v>
      </c>
      <c r="L89" s="161">
        <v>311.9243855</v>
      </c>
      <c r="M89" s="161">
        <v>33.9283988</v>
      </c>
      <c r="N89" s="161">
        <v>-0.43021</v>
      </c>
      <c r="O89" s="161">
        <v>80.5964276</v>
      </c>
      <c r="P89" s="161">
        <v>66.479192</v>
      </c>
      <c r="Q89" s="161">
        <v>24.1510784</v>
      </c>
      <c r="R89" s="161">
        <v>238.6550472</v>
      </c>
      <c r="S89" s="161">
        <v>0</v>
      </c>
      <c r="T89" s="161">
        <v>0</v>
      </c>
      <c r="U89" s="161">
        <v>0</v>
      </c>
      <c r="V89" s="161">
        <v>7.308</v>
      </c>
      <c r="W89" s="161">
        <v>13.087817</v>
      </c>
      <c r="X89" s="161">
        <v>911.8165553</v>
      </c>
      <c r="Y89" s="161">
        <v>3.476841</v>
      </c>
      <c r="Z89" s="161">
        <v>3.945383</v>
      </c>
      <c r="AA89" s="161">
        <v>7.94114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142.857143</v>
      </c>
      <c r="AH89" s="161">
        <v>0</v>
      </c>
      <c r="AI89" s="161">
        <v>0</v>
      </c>
      <c r="AJ89" s="161">
        <v>0</v>
      </c>
      <c r="AK89" s="170">
        <v>1594.17432065647</v>
      </c>
      <c r="AL89" s="171">
        <v>200</v>
      </c>
      <c r="AM89" s="171">
        <v>0</v>
      </c>
      <c r="AN89" s="172" t="s">
        <v>393</v>
      </c>
      <c r="AO89" s="172" t="s">
        <v>400</v>
      </c>
    </row>
    <row r="90" ht="23.25" customHeight="1" spans="1:41">
      <c r="A90" s="133">
        <v>85</v>
      </c>
      <c r="B90" s="133" t="s">
        <v>149</v>
      </c>
      <c r="C90" s="140" t="s">
        <v>558</v>
      </c>
      <c r="D90" s="156" t="s">
        <v>55</v>
      </c>
      <c r="E90" s="156" t="s">
        <v>559</v>
      </c>
      <c r="F90" s="156" t="s">
        <v>559</v>
      </c>
      <c r="G90" s="173">
        <v>0</v>
      </c>
      <c r="H90" s="174">
        <v>42.1840563</v>
      </c>
      <c r="I90" s="180">
        <v>283.6299204</v>
      </c>
      <c r="J90" s="180">
        <v>0</v>
      </c>
      <c r="K90" s="161">
        <v>41.6171035</v>
      </c>
      <c r="L90" s="161">
        <v>130.7906285</v>
      </c>
      <c r="M90" s="161">
        <v>0</v>
      </c>
      <c r="N90" s="161">
        <v>0.5669528</v>
      </c>
      <c r="O90" s="161">
        <v>0.871834</v>
      </c>
      <c r="P90" s="161">
        <v>0</v>
      </c>
      <c r="Q90" s="161">
        <v>0</v>
      </c>
      <c r="R90" s="161">
        <v>0.0043232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151.9631347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0</v>
      </c>
      <c r="AG90" s="161">
        <v>0</v>
      </c>
      <c r="AH90" s="161">
        <v>0</v>
      </c>
      <c r="AI90" s="161">
        <v>0</v>
      </c>
      <c r="AJ90" s="161">
        <v>0</v>
      </c>
      <c r="AK90" s="170">
        <v>572.362843399676</v>
      </c>
      <c r="AL90" s="171">
        <v>200</v>
      </c>
      <c r="AM90" s="171">
        <v>0</v>
      </c>
      <c r="AN90" s="172" t="s">
        <v>393</v>
      </c>
      <c r="AO90" s="172" t="s">
        <v>400</v>
      </c>
    </row>
    <row r="91" ht="23.25" customHeight="1" spans="1:41">
      <c r="A91" s="133">
        <v>86</v>
      </c>
      <c r="B91" s="133" t="s">
        <v>149</v>
      </c>
      <c r="C91" s="140" t="s">
        <v>560</v>
      </c>
      <c r="D91" s="156" t="s">
        <v>8</v>
      </c>
      <c r="E91" s="156" t="s">
        <v>561</v>
      </c>
      <c r="F91" s="156" t="s">
        <v>561</v>
      </c>
      <c r="G91" s="173">
        <v>222.810784</v>
      </c>
      <c r="H91" s="174">
        <v>112.8167097</v>
      </c>
      <c r="I91" s="180">
        <v>462.2732594</v>
      </c>
      <c r="J91" s="180">
        <v>0</v>
      </c>
      <c r="K91" s="161">
        <v>-175.2259815</v>
      </c>
      <c r="L91" s="161">
        <v>0</v>
      </c>
      <c r="M91" s="161">
        <v>0</v>
      </c>
      <c r="N91" s="161">
        <v>0</v>
      </c>
      <c r="O91" s="161">
        <v>0</v>
      </c>
      <c r="P91" s="161">
        <v>2.400602</v>
      </c>
      <c r="Q91" s="161">
        <v>2.8799112</v>
      </c>
      <c r="R91" s="161">
        <v>4.2402292</v>
      </c>
      <c r="S91" s="161">
        <v>0</v>
      </c>
      <c r="T91" s="161">
        <v>0</v>
      </c>
      <c r="U91" s="161">
        <v>0</v>
      </c>
      <c r="V91" s="161">
        <v>188.935089</v>
      </c>
      <c r="W91" s="161">
        <v>257.915308</v>
      </c>
      <c r="X91" s="161">
        <v>429.5573742</v>
      </c>
      <c r="Y91" s="161">
        <v>31.475093</v>
      </c>
      <c r="Z91" s="161">
        <v>27.247472</v>
      </c>
      <c r="AA91" s="161">
        <v>28.475656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70">
        <v>309.756019856693</v>
      </c>
      <c r="AL91" s="171">
        <v>200</v>
      </c>
      <c r="AM91" s="171">
        <v>0</v>
      </c>
      <c r="AN91" s="172" t="s">
        <v>393</v>
      </c>
      <c r="AO91" s="172" t="s">
        <v>400</v>
      </c>
    </row>
    <row r="92" ht="23.25" customHeight="1" spans="1:41">
      <c r="A92" s="133">
        <v>87</v>
      </c>
      <c r="B92" s="133" t="s">
        <v>149</v>
      </c>
      <c r="C92" s="140" t="s">
        <v>562</v>
      </c>
      <c r="D92" s="156" t="s">
        <v>8</v>
      </c>
      <c r="E92" s="156" t="s">
        <v>563</v>
      </c>
      <c r="F92" s="156" t="s">
        <v>563</v>
      </c>
      <c r="G92" s="173">
        <v>671.6490306</v>
      </c>
      <c r="H92" s="174">
        <v>290.8597368</v>
      </c>
      <c r="I92" s="180">
        <v>2044.7110242</v>
      </c>
      <c r="J92" s="180">
        <v>421.138949</v>
      </c>
      <c r="K92" s="161">
        <v>354.082704</v>
      </c>
      <c r="L92" s="161">
        <v>790.3678755</v>
      </c>
      <c r="M92" s="161">
        <v>143.1729552</v>
      </c>
      <c r="N92" s="161">
        <v>-108.2424016</v>
      </c>
      <c r="O92" s="161">
        <v>115.0107196</v>
      </c>
      <c r="P92" s="161">
        <v>37.5855264</v>
      </c>
      <c r="Q92" s="161">
        <v>29.2627144</v>
      </c>
      <c r="R92" s="161">
        <v>48.954558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1088.1269111</v>
      </c>
      <c r="Y92" s="161">
        <v>3.7516</v>
      </c>
      <c r="Z92" s="161">
        <v>15.75672</v>
      </c>
      <c r="AA92" s="161">
        <v>2.25096</v>
      </c>
      <c r="AB92" s="161">
        <v>0</v>
      </c>
      <c r="AC92" s="161">
        <v>0</v>
      </c>
      <c r="AD92" s="161">
        <v>0</v>
      </c>
      <c r="AE92" s="161">
        <v>66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70">
        <v>602.988679937498</v>
      </c>
      <c r="AL92" s="171">
        <v>200</v>
      </c>
      <c r="AM92" s="171">
        <v>0</v>
      </c>
      <c r="AN92" s="172" t="s">
        <v>393</v>
      </c>
      <c r="AO92" s="172" t="s">
        <v>400</v>
      </c>
    </row>
    <row r="93" ht="23.25" customHeight="1" spans="1:41">
      <c r="A93" s="133">
        <v>88</v>
      </c>
      <c r="B93" s="133" t="s">
        <v>149</v>
      </c>
      <c r="C93" s="140" t="s">
        <v>161</v>
      </c>
      <c r="D93" s="156" t="s">
        <v>12</v>
      </c>
      <c r="E93" s="156" t="s">
        <v>564</v>
      </c>
      <c r="F93" s="156" t="s">
        <v>564</v>
      </c>
      <c r="G93" s="173">
        <v>1508.0274893</v>
      </c>
      <c r="H93" s="174">
        <v>2685.0354647</v>
      </c>
      <c r="I93" s="180">
        <v>13130.2956232</v>
      </c>
      <c r="J93" s="180">
        <v>12.4568445</v>
      </c>
      <c r="K93" s="161">
        <v>3.7109085</v>
      </c>
      <c r="L93" s="161">
        <v>50.715692</v>
      </c>
      <c r="M93" s="161">
        <v>855.9736656</v>
      </c>
      <c r="N93" s="161">
        <v>2088.5030804</v>
      </c>
      <c r="O93" s="161">
        <v>5537.3700996</v>
      </c>
      <c r="P93" s="161">
        <v>162.3978132</v>
      </c>
      <c r="Q93" s="161">
        <v>173.4091248</v>
      </c>
      <c r="R93" s="161">
        <v>307.73604</v>
      </c>
      <c r="S93" s="161">
        <v>0</v>
      </c>
      <c r="T93" s="161">
        <v>0</v>
      </c>
      <c r="U93" s="161">
        <v>0</v>
      </c>
      <c r="V93" s="161">
        <v>384.627496</v>
      </c>
      <c r="W93" s="161">
        <v>320.349144</v>
      </c>
      <c r="X93" s="161">
        <v>7220.6193716</v>
      </c>
      <c r="Y93" s="161">
        <v>92.57167</v>
      </c>
      <c r="Z93" s="161">
        <v>97.68213</v>
      </c>
      <c r="AA93" s="161">
        <v>13.85442</v>
      </c>
      <c r="AB93" s="161">
        <v>0</v>
      </c>
      <c r="AC93" s="161">
        <v>0</v>
      </c>
      <c r="AD93" s="161">
        <v>0</v>
      </c>
      <c r="AE93" s="161">
        <v>0</v>
      </c>
      <c r="AF93" s="161">
        <v>0</v>
      </c>
      <c r="AG93" s="161">
        <v>0</v>
      </c>
      <c r="AH93" s="161">
        <v>0</v>
      </c>
      <c r="AI93" s="161">
        <v>1.381077</v>
      </c>
      <c r="AJ93" s="161">
        <v>0</v>
      </c>
      <c r="AK93" s="170">
        <v>389.017586390318</v>
      </c>
      <c r="AL93" s="171">
        <v>200</v>
      </c>
      <c r="AM93" s="171">
        <v>2000</v>
      </c>
      <c r="AN93" s="172" t="s">
        <v>393</v>
      </c>
      <c r="AO93" s="172" t="s">
        <v>418</v>
      </c>
    </row>
    <row r="94" ht="23.25" customHeight="1" spans="1:41">
      <c r="A94" s="133">
        <v>89</v>
      </c>
      <c r="B94" s="133" t="s">
        <v>149</v>
      </c>
      <c r="C94" s="140" t="s">
        <v>565</v>
      </c>
      <c r="D94" s="156" t="s">
        <v>27</v>
      </c>
      <c r="E94" s="156" t="s">
        <v>566</v>
      </c>
      <c r="F94" s="156" t="s">
        <v>566</v>
      </c>
      <c r="G94" s="173">
        <v>0.473803</v>
      </c>
      <c r="H94" s="174">
        <v>0.178266</v>
      </c>
      <c r="I94" s="180">
        <v>2.985671</v>
      </c>
      <c r="J94" s="180">
        <v>0.473803</v>
      </c>
      <c r="K94" s="161">
        <v>0.178266</v>
      </c>
      <c r="L94" s="161">
        <v>1.3142165</v>
      </c>
      <c r="M94" s="161">
        <v>0</v>
      </c>
      <c r="N94" s="161">
        <v>0</v>
      </c>
      <c r="O94" s="161">
        <v>0</v>
      </c>
      <c r="P94" s="161">
        <v>0</v>
      </c>
      <c r="Q94" s="161">
        <v>0</v>
      </c>
      <c r="R94" s="161">
        <v>0</v>
      </c>
      <c r="S94" s="161">
        <v>0</v>
      </c>
      <c r="T94" s="161">
        <v>0</v>
      </c>
      <c r="U94" s="161">
        <v>0</v>
      </c>
      <c r="V94" s="161">
        <v>0</v>
      </c>
      <c r="W94" s="161">
        <v>0</v>
      </c>
      <c r="X94" s="161">
        <v>1.6444545</v>
      </c>
      <c r="Y94" s="161">
        <v>0</v>
      </c>
      <c r="Z94" s="161">
        <v>0</v>
      </c>
      <c r="AA94" s="161">
        <v>0.027</v>
      </c>
      <c r="AB94" s="161">
        <v>0</v>
      </c>
      <c r="AC94" s="161">
        <v>0</v>
      </c>
      <c r="AD94" s="161">
        <v>0</v>
      </c>
      <c r="AE94" s="161">
        <v>0</v>
      </c>
      <c r="AF94" s="161">
        <v>0</v>
      </c>
      <c r="AG94" s="161">
        <v>0</v>
      </c>
      <c r="AH94" s="161">
        <v>0</v>
      </c>
      <c r="AI94" s="161">
        <v>0</v>
      </c>
      <c r="AJ94" s="161">
        <v>0</v>
      </c>
      <c r="AK94" s="170">
        <v>1574.84040703219</v>
      </c>
      <c r="AL94" s="171">
        <v>200</v>
      </c>
      <c r="AM94" s="171">
        <v>0</v>
      </c>
      <c r="AN94" s="172" t="s">
        <v>393</v>
      </c>
      <c r="AO94" s="172" t="s">
        <v>400</v>
      </c>
    </row>
    <row r="95" ht="23.25" customHeight="1" spans="1:41">
      <c r="A95" s="133">
        <v>90</v>
      </c>
      <c r="B95" s="133" t="s">
        <v>149</v>
      </c>
      <c r="C95" s="140" t="s">
        <v>567</v>
      </c>
      <c r="D95" s="156" t="s">
        <v>60</v>
      </c>
      <c r="E95" s="156" t="s">
        <v>568</v>
      </c>
      <c r="F95" s="156" t="s">
        <v>568</v>
      </c>
      <c r="G95" s="173">
        <v>3.5933965</v>
      </c>
      <c r="H95" s="174">
        <v>1.4299944</v>
      </c>
      <c r="I95" s="180">
        <v>8.5259852</v>
      </c>
      <c r="J95" s="180">
        <v>2.8102705</v>
      </c>
      <c r="K95" s="161">
        <v>1.169376</v>
      </c>
      <c r="L95" s="161">
        <v>1.327167</v>
      </c>
      <c r="M95" s="161">
        <v>0</v>
      </c>
      <c r="N95" s="161">
        <v>0</v>
      </c>
      <c r="O95" s="161">
        <v>0</v>
      </c>
      <c r="P95" s="161">
        <v>0.783126</v>
      </c>
      <c r="Q95" s="161">
        <v>0.2606184</v>
      </c>
      <c r="R95" s="161">
        <v>0.1807936</v>
      </c>
      <c r="S95" s="161">
        <v>0</v>
      </c>
      <c r="T95" s="161">
        <v>0</v>
      </c>
      <c r="U95" s="161">
        <v>0</v>
      </c>
      <c r="V95" s="161">
        <v>0</v>
      </c>
      <c r="W95" s="161">
        <v>0</v>
      </c>
      <c r="X95" s="161">
        <v>7.0180246</v>
      </c>
      <c r="Y95" s="161">
        <v>0</v>
      </c>
      <c r="Z95" s="161">
        <v>0</v>
      </c>
      <c r="AA95" s="161">
        <v>0</v>
      </c>
      <c r="AB95" s="161">
        <v>0</v>
      </c>
      <c r="AC95" s="161">
        <v>0</v>
      </c>
      <c r="AD95" s="161">
        <v>0</v>
      </c>
      <c r="AE95" s="161">
        <v>0</v>
      </c>
      <c r="AF95" s="161">
        <v>0</v>
      </c>
      <c r="AG95" s="161">
        <v>0</v>
      </c>
      <c r="AH95" s="161">
        <v>0</v>
      </c>
      <c r="AI95" s="161">
        <v>0</v>
      </c>
      <c r="AJ95" s="161">
        <v>0</v>
      </c>
      <c r="AK95" s="170">
        <v>496.225076126172</v>
      </c>
      <c r="AL95" s="171">
        <v>200</v>
      </c>
      <c r="AM95" s="171">
        <v>0</v>
      </c>
      <c r="AN95" s="172" t="s">
        <v>393</v>
      </c>
      <c r="AO95" s="172" t="s">
        <v>400</v>
      </c>
    </row>
    <row r="96" ht="23.25" customHeight="1" spans="1:41">
      <c r="A96" s="133">
        <v>91</v>
      </c>
      <c r="B96" s="133" t="s">
        <v>166</v>
      </c>
      <c r="C96" s="152" t="s">
        <v>569</v>
      </c>
      <c r="D96" s="142" t="s">
        <v>118</v>
      </c>
      <c r="E96" s="142" t="s">
        <v>570</v>
      </c>
      <c r="F96" s="142" t="s">
        <v>570</v>
      </c>
      <c r="G96" s="173">
        <v>0.002712</v>
      </c>
      <c r="H96" s="174">
        <v>4241.639358</v>
      </c>
      <c r="I96" s="180">
        <v>22516.2296472</v>
      </c>
      <c r="J96" s="180">
        <v>0</v>
      </c>
      <c r="K96" s="161">
        <v>0</v>
      </c>
      <c r="L96" s="161">
        <v>-764.476254</v>
      </c>
      <c r="M96" s="161">
        <v>0</v>
      </c>
      <c r="N96" s="161">
        <v>0</v>
      </c>
      <c r="O96" s="161">
        <v>0</v>
      </c>
      <c r="P96" s="161">
        <v>0.002712</v>
      </c>
      <c r="Q96" s="161">
        <v>1.639358</v>
      </c>
      <c r="R96" s="161">
        <v>5.3381156</v>
      </c>
      <c r="S96" s="161">
        <v>0</v>
      </c>
      <c r="T96" s="161">
        <v>0</v>
      </c>
      <c r="U96" s="161">
        <v>0</v>
      </c>
      <c r="V96" s="161">
        <v>0</v>
      </c>
      <c r="W96" s="161">
        <v>0</v>
      </c>
      <c r="X96" s="161">
        <v>11386.1013586</v>
      </c>
      <c r="Y96" s="161">
        <v>0</v>
      </c>
      <c r="Z96" s="161">
        <v>0</v>
      </c>
      <c r="AA96" s="161">
        <v>416.866427</v>
      </c>
      <c r="AB96" s="161">
        <v>0</v>
      </c>
      <c r="AC96" s="161">
        <v>0</v>
      </c>
      <c r="AD96" s="161">
        <v>0</v>
      </c>
      <c r="AE96" s="161">
        <v>0</v>
      </c>
      <c r="AF96" s="161">
        <v>4240</v>
      </c>
      <c r="AG96" s="161">
        <v>11472.4</v>
      </c>
      <c r="AH96" s="161">
        <v>0</v>
      </c>
      <c r="AI96" s="161">
        <v>0</v>
      </c>
      <c r="AJ96" s="161">
        <v>0</v>
      </c>
      <c r="AK96" s="170">
        <v>430.837908336855</v>
      </c>
      <c r="AL96" s="171">
        <v>200</v>
      </c>
      <c r="AM96" s="171">
        <v>2000</v>
      </c>
      <c r="AN96" s="172" t="s">
        <v>393</v>
      </c>
      <c r="AO96" s="172" t="s">
        <v>418</v>
      </c>
    </row>
    <row r="97" ht="23.25" customHeight="1" spans="1:41">
      <c r="A97" s="133">
        <v>92</v>
      </c>
      <c r="B97" s="133" t="s">
        <v>166</v>
      </c>
      <c r="C97" s="152" t="s">
        <v>571</v>
      </c>
      <c r="D97" s="142" t="s">
        <v>43</v>
      </c>
      <c r="E97" s="142" t="s">
        <v>572</v>
      </c>
      <c r="F97" s="142" t="s">
        <v>572</v>
      </c>
      <c r="G97" s="173">
        <v>2475.246475</v>
      </c>
      <c r="H97" s="174">
        <v>2889.1402919</v>
      </c>
      <c r="I97" s="180">
        <v>13910.2945014</v>
      </c>
      <c r="J97" s="180">
        <v>337.956232</v>
      </c>
      <c r="K97" s="161">
        <v>-1242.5420945</v>
      </c>
      <c r="L97" s="161">
        <v>-1076.2567835</v>
      </c>
      <c r="M97" s="161">
        <v>46.6194436</v>
      </c>
      <c r="N97" s="161">
        <v>12.3482688</v>
      </c>
      <c r="O97" s="161">
        <v>15.2468264</v>
      </c>
      <c r="P97" s="161">
        <v>0.6744524</v>
      </c>
      <c r="Q97" s="161">
        <v>0.8851536</v>
      </c>
      <c r="R97" s="161">
        <v>3.2819748</v>
      </c>
      <c r="S97" s="161">
        <v>19.480416</v>
      </c>
      <c r="T97" s="161">
        <v>7.6976</v>
      </c>
      <c r="U97" s="161">
        <v>134.2774</v>
      </c>
      <c r="V97" s="161">
        <v>436.06891</v>
      </c>
      <c r="W97" s="161">
        <v>109.19222</v>
      </c>
      <c r="X97" s="161">
        <v>7161.1985187</v>
      </c>
      <c r="Y97" s="161">
        <v>638.274621</v>
      </c>
      <c r="Z97" s="161">
        <v>160.843944</v>
      </c>
      <c r="AA97" s="161">
        <v>6628.179765</v>
      </c>
      <c r="AB97" s="161">
        <v>0</v>
      </c>
      <c r="AC97" s="161">
        <v>0</v>
      </c>
      <c r="AD97" s="161">
        <v>0</v>
      </c>
      <c r="AE97" s="161">
        <v>996.1724</v>
      </c>
      <c r="AF97" s="161">
        <v>3840.7152</v>
      </c>
      <c r="AG97" s="161">
        <v>1044.3668</v>
      </c>
      <c r="AH97" s="161">
        <v>0</v>
      </c>
      <c r="AI97" s="161">
        <v>0</v>
      </c>
      <c r="AJ97" s="161">
        <v>0</v>
      </c>
      <c r="AK97" s="170">
        <v>381.468294924927</v>
      </c>
      <c r="AL97" s="171">
        <v>200</v>
      </c>
      <c r="AM97" s="171">
        <v>2000</v>
      </c>
      <c r="AN97" s="172" t="s">
        <v>393</v>
      </c>
      <c r="AO97" s="172" t="s">
        <v>418</v>
      </c>
    </row>
    <row r="98" ht="23.25" customHeight="1" spans="1:41">
      <c r="A98" s="177">
        <v>93</v>
      </c>
      <c r="B98" s="133" t="s">
        <v>166</v>
      </c>
      <c r="C98" s="152" t="s">
        <v>573</v>
      </c>
      <c r="D98" s="156" t="s">
        <v>8</v>
      </c>
      <c r="E98" s="149" t="s">
        <v>574</v>
      </c>
      <c r="F98" s="149" t="s">
        <v>574</v>
      </c>
      <c r="G98" s="173">
        <v>635.1903894</v>
      </c>
      <c r="H98" s="174">
        <v>336.5604027</v>
      </c>
      <c r="I98" s="180">
        <v>1371.9633106</v>
      </c>
      <c r="J98" s="180">
        <v>255.225162</v>
      </c>
      <c r="K98" s="161">
        <v>92.0228835</v>
      </c>
      <c r="L98" s="161">
        <v>260.2960635</v>
      </c>
      <c r="M98" s="161">
        <v>66.5853772</v>
      </c>
      <c r="N98" s="161">
        <v>28.9063904</v>
      </c>
      <c r="O98" s="161">
        <v>44.7257692</v>
      </c>
      <c r="P98" s="161">
        <v>37.9502232</v>
      </c>
      <c r="Q98" s="161">
        <v>50.3354248</v>
      </c>
      <c r="R98" s="161">
        <v>136.4892076</v>
      </c>
      <c r="S98" s="161">
        <v>0</v>
      </c>
      <c r="T98" s="161">
        <v>0</v>
      </c>
      <c r="U98" s="161">
        <v>0</v>
      </c>
      <c r="V98" s="161">
        <v>250.577769</v>
      </c>
      <c r="W98" s="161">
        <v>141.497906</v>
      </c>
      <c r="X98" s="161">
        <v>906.6550663</v>
      </c>
      <c r="Y98" s="161">
        <v>24.796232</v>
      </c>
      <c r="Z98" s="161">
        <v>23.685952</v>
      </c>
      <c r="AA98" s="161">
        <v>23.685952</v>
      </c>
      <c r="AB98" s="161">
        <v>0</v>
      </c>
      <c r="AC98" s="161">
        <v>0</v>
      </c>
      <c r="AD98" s="161">
        <v>0</v>
      </c>
      <c r="AE98" s="161">
        <v>0</v>
      </c>
      <c r="AF98" s="161">
        <v>0</v>
      </c>
      <c r="AG98" s="161">
        <v>0</v>
      </c>
      <c r="AH98" s="161">
        <v>0.055626</v>
      </c>
      <c r="AI98" s="161">
        <v>0.111846</v>
      </c>
      <c r="AJ98" s="161">
        <v>0.111252</v>
      </c>
      <c r="AK98" s="170">
        <v>307.642521102795</v>
      </c>
      <c r="AL98" s="171">
        <v>200</v>
      </c>
      <c r="AM98" s="171">
        <v>0</v>
      </c>
      <c r="AN98" s="172" t="s">
        <v>393</v>
      </c>
      <c r="AO98" s="172" t="s">
        <v>400</v>
      </c>
    </row>
    <row r="99" ht="23.25" customHeight="1" spans="1:41">
      <c r="A99" s="133">
        <v>94</v>
      </c>
      <c r="B99" s="133" t="s">
        <v>166</v>
      </c>
      <c r="C99" s="152" t="s">
        <v>575</v>
      </c>
      <c r="D99" s="142" t="s">
        <v>17</v>
      </c>
      <c r="E99" s="142" t="s">
        <v>576</v>
      </c>
      <c r="F99" s="142" t="s">
        <v>576</v>
      </c>
      <c r="G99" s="173">
        <v>1222.8580085</v>
      </c>
      <c r="H99" s="174">
        <v>385.249184</v>
      </c>
      <c r="I99" s="180">
        <v>1712.796585</v>
      </c>
      <c r="J99" s="180">
        <v>362.7169965</v>
      </c>
      <c r="K99" s="161">
        <v>-98.485422</v>
      </c>
      <c r="L99" s="161">
        <v>-72.488021</v>
      </c>
      <c r="M99" s="161">
        <v>28.7857696</v>
      </c>
      <c r="N99" s="161">
        <v>1.0894756</v>
      </c>
      <c r="O99" s="161">
        <v>0.914648</v>
      </c>
      <c r="P99" s="161">
        <v>0.4405584</v>
      </c>
      <c r="Q99" s="161">
        <v>0.3452644</v>
      </c>
      <c r="R99" s="161">
        <v>0.407848</v>
      </c>
      <c r="S99" s="161">
        <v>0</v>
      </c>
      <c r="T99" s="161">
        <v>0</v>
      </c>
      <c r="U99" s="161">
        <v>0</v>
      </c>
      <c r="V99" s="161">
        <v>444.045029</v>
      </c>
      <c r="W99" s="161">
        <v>383.223594</v>
      </c>
      <c r="X99" s="161">
        <v>1356.660721</v>
      </c>
      <c r="Y99" s="161">
        <v>386.869655</v>
      </c>
      <c r="Z99" s="161">
        <v>91.65264</v>
      </c>
      <c r="AA99" s="161">
        <v>274.95792</v>
      </c>
      <c r="AB99" s="161">
        <v>0</v>
      </c>
      <c r="AC99" s="161">
        <v>0</v>
      </c>
      <c r="AD99" s="161">
        <v>152.343469</v>
      </c>
      <c r="AE99" s="161">
        <v>0</v>
      </c>
      <c r="AF99" s="161">
        <v>7.423632</v>
      </c>
      <c r="AG99" s="161">
        <v>0</v>
      </c>
      <c r="AH99" s="161">
        <v>0</v>
      </c>
      <c r="AI99" s="161">
        <v>0</v>
      </c>
      <c r="AJ99" s="161">
        <v>0</v>
      </c>
      <c r="AK99" s="170">
        <v>344.594474468764</v>
      </c>
      <c r="AL99" s="171">
        <v>200</v>
      </c>
      <c r="AM99" s="171">
        <v>0</v>
      </c>
      <c r="AN99" s="172" t="s">
        <v>393</v>
      </c>
      <c r="AO99" s="172" t="s">
        <v>400</v>
      </c>
    </row>
    <row r="100" ht="23.25" customHeight="1" spans="1:41">
      <c r="A100" s="133">
        <v>95</v>
      </c>
      <c r="B100" s="133" t="s">
        <v>166</v>
      </c>
      <c r="C100" s="152" t="s">
        <v>577</v>
      </c>
      <c r="D100" s="142" t="s">
        <v>32</v>
      </c>
      <c r="E100" s="142" t="s">
        <v>578</v>
      </c>
      <c r="F100" s="142" t="s">
        <v>578</v>
      </c>
      <c r="G100" s="173">
        <v>5.6837692</v>
      </c>
      <c r="H100" s="174">
        <v>438.7290601</v>
      </c>
      <c r="I100" s="180">
        <v>1606.2926654</v>
      </c>
      <c r="J100" s="180">
        <v>0</v>
      </c>
      <c r="K100" s="161">
        <v>395.6302705</v>
      </c>
      <c r="L100" s="161">
        <v>783.439799</v>
      </c>
      <c r="M100" s="161">
        <v>0</v>
      </c>
      <c r="N100" s="161">
        <v>40.6537164</v>
      </c>
      <c r="O100" s="161">
        <v>-40.6537164</v>
      </c>
      <c r="P100" s="161">
        <v>5.6837692</v>
      </c>
      <c r="Q100" s="161">
        <v>2.4450732</v>
      </c>
      <c r="R100" s="161">
        <v>4.6045116</v>
      </c>
      <c r="S100" s="161">
        <v>0</v>
      </c>
      <c r="T100" s="161">
        <v>0</v>
      </c>
      <c r="U100" s="161">
        <v>0</v>
      </c>
      <c r="V100" s="161">
        <v>0</v>
      </c>
      <c r="W100" s="161">
        <v>0</v>
      </c>
      <c r="X100" s="161">
        <v>858.9020712</v>
      </c>
      <c r="Y100" s="161">
        <v>0</v>
      </c>
      <c r="Z100" s="161">
        <v>0</v>
      </c>
      <c r="AA100" s="161">
        <v>0</v>
      </c>
      <c r="AB100" s="161">
        <v>0</v>
      </c>
      <c r="AC100" s="161">
        <v>0</v>
      </c>
      <c r="AD100" s="161">
        <v>0</v>
      </c>
      <c r="AE100" s="161">
        <v>0</v>
      </c>
      <c r="AF100" s="161">
        <v>0</v>
      </c>
      <c r="AG100" s="161">
        <v>0</v>
      </c>
      <c r="AH100" s="161">
        <v>0</v>
      </c>
      <c r="AI100" s="161">
        <v>0</v>
      </c>
      <c r="AJ100" s="161">
        <v>0</v>
      </c>
      <c r="AK100" s="170">
        <v>266.124064139694</v>
      </c>
      <c r="AL100" s="171">
        <v>200</v>
      </c>
      <c r="AM100" s="171">
        <v>0</v>
      </c>
      <c r="AN100" s="172" t="s">
        <v>393</v>
      </c>
      <c r="AO100" s="172" t="s">
        <v>400</v>
      </c>
    </row>
    <row r="101" ht="23.25" customHeight="1" spans="1:41">
      <c r="A101" s="133">
        <v>96</v>
      </c>
      <c r="B101" s="133" t="s">
        <v>166</v>
      </c>
      <c r="C101" s="152" t="s">
        <v>176</v>
      </c>
      <c r="D101" s="142" t="s">
        <v>12</v>
      </c>
      <c r="E101" s="142" t="s">
        <v>579</v>
      </c>
      <c r="F101" s="142" t="s">
        <v>579</v>
      </c>
      <c r="G101" s="173">
        <v>24.026252</v>
      </c>
      <c r="H101" s="174">
        <v>10.0387965</v>
      </c>
      <c r="I101" s="180">
        <v>951.5086786</v>
      </c>
      <c r="J101" s="180">
        <v>23.008582</v>
      </c>
      <c r="K101" s="161">
        <v>7.3192825</v>
      </c>
      <c r="L101" s="161">
        <v>20.978638</v>
      </c>
      <c r="M101" s="161">
        <v>0</v>
      </c>
      <c r="N101" s="161">
        <v>0</v>
      </c>
      <c r="O101" s="161">
        <v>0</v>
      </c>
      <c r="P101" s="161">
        <v>1.01767</v>
      </c>
      <c r="Q101" s="161">
        <v>2.719514</v>
      </c>
      <c r="R101" s="161">
        <v>0.3491528</v>
      </c>
      <c r="S101" s="161">
        <v>0</v>
      </c>
      <c r="T101" s="161">
        <v>0</v>
      </c>
      <c r="U101" s="161">
        <v>0</v>
      </c>
      <c r="V101" s="161">
        <v>0</v>
      </c>
      <c r="W101" s="161">
        <v>0</v>
      </c>
      <c r="X101" s="161">
        <v>676.1402088</v>
      </c>
      <c r="Y101" s="161">
        <v>0</v>
      </c>
      <c r="Z101" s="161">
        <v>0</v>
      </c>
      <c r="AA101" s="161">
        <v>0.23043</v>
      </c>
      <c r="AB101" s="161">
        <v>0</v>
      </c>
      <c r="AC101" s="161">
        <v>0</v>
      </c>
      <c r="AD101" s="161">
        <v>0</v>
      </c>
      <c r="AE101" s="161">
        <v>0</v>
      </c>
      <c r="AF101" s="161">
        <v>0</v>
      </c>
      <c r="AG101" s="161">
        <v>253.810249</v>
      </c>
      <c r="AH101" s="161">
        <v>0</v>
      </c>
      <c r="AI101" s="161">
        <v>0</v>
      </c>
      <c r="AJ101" s="161">
        <v>0</v>
      </c>
      <c r="AK101" s="170">
        <v>9378.31424414271</v>
      </c>
      <c r="AL101" s="171">
        <v>200</v>
      </c>
      <c r="AM101" s="171">
        <v>0</v>
      </c>
      <c r="AN101" s="172" t="s">
        <v>393</v>
      </c>
      <c r="AO101" s="172" t="s">
        <v>400</v>
      </c>
    </row>
    <row r="102" ht="23.25" customHeight="1" spans="1:41">
      <c r="A102" s="177">
        <v>97</v>
      </c>
      <c r="B102" s="133" t="s">
        <v>166</v>
      </c>
      <c r="C102" s="152" t="s">
        <v>580</v>
      </c>
      <c r="D102" s="142" t="s">
        <v>8</v>
      </c>
      <c r="E102" s="149" t="s">
        <v>581</v>
      </c>
      <c r="F102" s="149" t="s">
        <v>581</v>
      </c>
      <c r="G102" s="173">
        <v>471.3973325</v>
      </c>
      <c r="H102" s="174">
        <v>-51.0925683</v>
      </c>
      <c r="I102" s="180">
        <v>950.7557596</v>
      </c>
      <c r="J102" s="180">
        <v>178.0494215</v>
      </c>
      <c r="K102" s="161">
        <v>-356.8969735</v>
      </c>
      <c r="L102" s="161">
        <v>-170.7219275</v>
      </c>
      <c r="M102" s="161">
        <v>87.3723812</v>
      </c>
      <c r="N102" s="161">
        <v>135.8935208</v>
      </c>
      <c r="O102" s="161">
        <v>322.1389768</v>
      </c>
      <c r="P102" s="161">
        <v>117.5998928</v>
      </c>
      <c r="Q102" s="161">
        <v>59.6143944</v>
      </c>
      <c r="R102" s="161">
        <v>152.318532</v>
      </c>
      <c r="S102" s="161">
        <v>0</v>
      </c>
      <c r="T102" s="161">
        <v>0</v>
      </c>
      <c r="U102" s="161">
        <v>0</v>
      </c>
      <c r="V102" s="161">
        <v>65.082636</v>
      </c>
      <c r="W102" s="161">
        <v>86.921162</v>
      </c>
      <c r="X102" s="161">
        <v>589.3830263</v>
      </c>
      <c r="Y102" s="161">
        <v>21.499394</v>
      </c>
      <c r="Z102" s="161">
        <v>20.453152</v>
      </c>
      <c r="AA102" s="161">
        <v>20.517152</v>
      </c>
      <c r="AB102" s="161">
        <v>0</v>
      </c>
      <c r="AC102" s="161">
        <v>0</v>
      </c>
      <c r="AD102" s="161">
        <v>0</v>
      </c>
      <c r="AE102" s="161">
        <v>1.793607</v>
      </c>
      <c r="AF102" s="161">
        <v>2.922176</v>
      </c>
      <c r="AG102" s="161">
        <v>37.12</v>
      </c>
      <c r="AH102" s="161">
        <v>0</v>
      </c>
      <c r="AI102" s="161">
        <v>0</v>
      </c>
      <c r="AJ102" s="161">
        <v>0</v>
      </c>
      <c r="AK102" s="170">
        <v>1960.84941750716</v>
      </c>
      <c r="AL102" s="171">
        <v>200</v>
      </c>
      <c r="AM102" s="171">
        <v>0</v>
      </c>
      <c r="AN102" s="172" t="s">
        <v>393</v>
      </c>
      <c r="AO102" s="172" t="s">
        <v>400</v>
      </c>
    </row>
    <row r="103" ht="23.25" customHeight="1" spans="1:41">
      <c r="A103" s="133">
        <v>98</v>
      </c>
      <c r="B103" s="133" t="s">
        <v>166</v>
      </c>
      <c r="C103" s="152" t="s">
        <v>582</v>
      </c>
      <c r="D103" s="142" t="s">
        <v>29</v>
      </c>
      <c r="E103" s="142" t="s">
        <v>583</v>
      </c>
      <c r="F103" s="142" t="s">
        <v>583</v>
      </c>
      <c r="G103" s="173">
        <v>166.0524789</v>
      </c>
      <c r="H103" s="174">
        <v>307.649828</v>
      </c>
      <c r="I103" s="180">
        <v>932.4328552</v>
      </c>
      <c r="J103" s="180">
        <v>100.6524705</v>
      </c>
      <c r="K103" s="161">
        <v>206.202244</v>
      </c>
      <c r="L103" s="161">
        <v>294.666772</v>
      </c>
      <c r="M103" s="161">
        <v>62.8878844</v>
      </c>
      <c r="N103" s="161">
        <v>94.8720436</v>
      </c>
      <c r="O103" s="161">
        <v>139.6847444</v>
      </c>
      <c r="P103" s="161">
        <v>2.512124</v>
      </c>
      <c r="Q103" s="161">
        <v>6.5755404</v>
      </c>
      <c r="R103" s="161">
        <v>8.1349712</v>
      </c>
      <c r="S103" s="161">
        <v>0</v>
      </c>
      <c r="T103" s="161">
        <v>0</v>
      </c>
      <c r="U103" s="161">
        <v>0</v>
      </c>
      <c r="V103" s="161">
        <v>0</v>
      </c>
      <c r="W103" s="161">
        <v>0</v>
      </c>
      <c r="X103" s="161">
        <v>489.6346726</v>
      </c>
      <c r="Y103" s="161">
        <v>0</v>
      </c>
      <c r="Z103" s="161">
        <v>0</v>
      </c>
      <c r="AA103" s="161">
        <v>0.311695</v>
      </c>
      <c r="AB103" s="161">
        <v>0</v>
      </c>
      <c r="AC103" s="161">
        <v>0</v>
      </c>
      <c r="AD103" s="161">
        <v>0</v>
      </c>
      <c r="AE103" s="161">
        <v>0</v>
      </c>
      <c r="AF103" s="161">
        <v>0</v>
      </c>
      <c r="AG103" s="161">
        <v>0</v>
      </c>
      <c r="AH103" s="161">
        <v>0</v>
      </c>
      <c r="AI103" s="161">
        <v>0</v>
      </c>
      <c r="AJ103" s="161">
        <v>0</v>
      </c>
      <c r="AK103" s="170">
        <v>203.082521209796</v>
      </c>
      <c r="AL103" s="171">
        <v>200</v>
      </c>
      <c r="AM103" s="171">
        <v>0</v>
      </c>
      <c r="AN103" s="172" t="s">
        <v>393</v>
      </c>
      <c r="AO103" s="172" t="s">
        <v>400</v>
      </c>
    </row>
    <row r="104" ht="23.25" customHeight="1" spans="1:41">
      <c r="A104" s="133">
        <v>99</v>
      </c>
      <c r="B104" s="133" t="s">
        <v>166</v>
      </c>
      <c r="C104" s="152" t="s">
        <v>584</v>
      </c>
      <c r="D104" s="142" t="s">
        <v>10</v>
      </c>
      <c r="E104" s="142" t="s">
        <v>585</v>
      </c>
      <c r="F104" s="142" t="s">
        <v>585</v>
      </c>
      <c r="G104" s="173">
        <v>61.9131389</v>
      </c>
      <c r="H104" s="174">
        <v>-34.4045867</v>
      </c>
      <c r="I104" s="180">
        <v>86.6996082</v>
      </c>
      <c r="J104" s="180">
        <v>9.5336125</v>
      </c>
      <c r="K104" s="161">
        <v>-63.1288675</v>
      </c>
      <c r="L104" s="161">
        <v>70.493905</v>
      </c>
      <c r="M104" s="161">
        <v>0</v>
      </c>
      <c r="N104" s="161">
        <v>0</v>
      </c>
      <c r="O104" s="161">
        <v>0</v>
      </c>
      <c r="P104" s="161">
        <v>52.3795264</v>
      </c>
      <c r="Q104" s="161">
        <v>28.7242808</v>
      </c>
      <c r="R104" s="161">
        <v>16.2057032</v>
      </c>
      <c r="S104" s="161">
        <v>0</v>
      </c>
      <c r="T104" s="161">
        <v>0</v>
      </c>
      <c r="U104" s="161">
        <v>0</v>
      </c>
      <c r="V104" s="161">
        <v>0</v>
      </c>
      <c r="W104" s="161">
        <v>0</v>
      </c>
      <c r="X104" s="161">
        <v>0</v>
      </c>
      <c r="Y104" s="161">
        <v>0</v>
      </c>
      <c r="Z104" s="161">
        <v>0</v>
      </c>
      <c r="AA104" s="161">
        <v>0</v>
      </c>
      <c r="AB104" s="161">
        <v>0</v>
      </c>
      <c r="AC104" s="161">
        <v>0</v>
      </c>
      <c r="AD104" s="161">
        <v>0</v>
      </c>
      <c r="AE104" s="161">
        <v>0</v>
      </c>
      <c r="AF104" s="161">
        <v>0</v>
      </c>
      <c r="AG104" s="161">
        <v>0</v>
      </c>
      <c r="AH104" s="161">
        <v>0</v>
      </c>
      <c r="AI104" s="161">
        <v>0</v>
      </c>
      <c r="AJ104" s="161">
        <v>0</v>
      </c>
      <c r="AK104" s="170">
        <v>352.000144503988</v>
      </c>
      <c r="AL104" s="171">
        <v>200</v>
      </c>
      <c r="AM104" s="171">
        <v>0</v>
      </c>
      <c r="AN104" s="172" t="s">
        <v>393</v>
      </c>
      <c r="AO104" s="172" t="s">
        <v>400</v>
      </c>
    </row>
    <row r="105" ht="23.25" customHeight="1" spans="1:41">
      <c r="A105" s="133">
        <v>100</v>
      </c>
      <c r="B105" s="133" t="s">
        <v>166</v>
      </c>
      <c r="C105" s="152" t="s">
        <v>586</v>
      </c>
      <c r="D105" s="142" t="s">
        <v>27</v>
      </c>
      <c r="E105" s="142" t="s">
        <v>587</v>
      </c>
      <c r="F105" s="142" t="s">
        <v>587</v>
      </c>
      <c r="G105" s="173">
        <v>42.9385725</v>
      </c>
      <c r="H105" s="174">
        <v>4.240325</v>
      </c>
      <c r="I105" s="180">
        <v>102.5225836</v>
      </c>
      <c r="J105" s="180">
        <v>38.9282685</v>
      </c>
      <c r="K105" s="161">
        <v>0.239387</v>
      </c>
      <c r="L105" s="161">
        <v>42.061865</v>
      </c>
      <c r="M105" s="161">
        <v>1.5321368</v>
      </c>
      <c r="N105" s="161">
        <v>2.6848812</v>
      </c>
      <c r="O105" s="161">
        <v>4.5204516</v>
      </c>
      <c r="P105" s="161">
        <v>0.1944172</v>
      </c>
      <c r="Q105" s="161">
        <v>0.7035568</v>
      </c>
      <c r="R105" s="161">
        <v>0.8084512</v>
      </c>
      <c r="S105" s="161">
        <v>0</v>
      </c>
      <c r="T105" s="161">
        <v>0</v>
      </c>
      <c r="U105" s="161">
        <v>0</v>
      </c>
      <c r="V105" s="161">
        <v>0.18375</v>
      </c>
      <c r="W105" s="161">
        <v>0.0525</v>
      </c>
      <c r="X105" s="161">
        <v>53.4518158</v>
      </c>
      <c r="Y105" s="161">
        <v>2.1</v>
      </c>
      <c r="Z105" s="161">
        <v>0.56</v>
      </c>
      <c r="AA105" s="161">
        <v>1.68</v>
      </c>
      <c r="AB105" s="161">
        <v>0</v>
      </c>
      <c r="AC105" s="161">
        <v>0</v>
      </c>
      <c r="AD105" s="161">
        <v>0</v>
      </c>
      <c r="AE105" s="161">
        <v>0</v>
      </c>
      <c r="AF105" s="161">
        <v>0</v>
      </c>
      <c r="AG105" s="161">
        <v>0</v>
      </c>
      <c r="AH105" s="161">
        <v>0</v>
      </c>
      <c r="AI105" s="161">
        <v>0</v>
      </c>
      <c r="AJ105" s="161">
        <v>0</v>
      </c>
      <c r="AK105" s="170">
        <v>2317.80013560281</v>
      </c>
      <c r="AL105" s="171">
        <v>200</v>
      </c>
      <c r="AM105" s="171">
        <v>0</v>
      </c>
      <c r="AN105" s="172" t="s">
        <v>393</v>
      </c>
      <c r="AO105" s="172" t="s">
        <v>400</v>
      </c>
    </row>
    <row r="106" ht="23.25" customHeight="1" spans="1:41">
      <c r="A106" s="133">
        <v>101</v>
      </c>
      <c r="B106" s="133" t="s">
        <v>181</v>
      </c>
      <c r="C106" s="178" t="s">
        <v>588</v>
      </c>
      <c r="D106" s="179" t="s">
        <v>19</v>
      </c>
      <c r="E106" s="149" t="s">
        <v>589</v>
      </c>
      <c r="F106" s="149" t="s">
        <v>589</v>
      </c>
      <c r="G106" s="143">
        <v>15199.3082458</v>
      </c>
      <c r="H106" s="144">
        <v>8385.7581641</v>
      </c>
      <c r="I106" s="161">
        <v>35086.0928944</v>
      </c>
      <c r="J106" s="161">
        <v>8842.999857</v>
      </c>
      <c r="K106" s="161">
        <v>5296.2941955</v>
      </c>
      <c r="L106" s="161">
        <v>14525.9854105</v>
      </c>
      <c r="M106" s="161">
        <v>3892.9660088</v>
      </c>
      <c r="N106" s="161">
        <v>581.939458</v>
      </c>
      <c r="O106" s="161">
        <v>1146.8888896</v>
      </c>
      <c r="P106" s="161">
        <v>574.489928</v>
      </c>
      <c r="Q106" s="161">
        <v>418.8069516</v>
      </c>
      <c r="R106" s="161">
        <v>411.5126576</v>
      </c>
      <c r="S106" s="161">
        <v>54.579</v>
      </c>
      <c r="T106" s="161">
        <v>55.1748</v>
      </c>
      <c r="U106" s="161">
        <v>44.1002</v>
      </c>
      <c r="V106" s="161">
        <v>1225.023587</v>
      </c>
      <c r="W106" s="161">
        <v>1246.910771</v>
      </c>
      <c r="X106" s="161">
        <v>18840.9945357</v>
      </c>
      <c r="Y106" s="161">
        <v>594.54057</v>
      </c>
      <c r="Z106" s="161">
        <v>783.198678</v>
      </c>
      <c r="AA106" s="161">
        <v>111.894065</v>
      </c>
      <c r="AB106" s="161">
        <v>0</v>
      </c>
      <c r="AC106" s="161">
        <v>0</v>
      </c>
      <c r="AD106" s="161">
        <v>0</v>
      </c>
      <c r="AE106" s="161">
        <v>6.7856</v>
      </c>
      <c r="AF106" s="161">
        <v>0</v>
      </c>
      <c r="AG106" s="161">
        <v>0</v>
      </c>
      <c r="AH106" s="161">
        <v>7.923695</v>
      </c>
      <c r="AI106" s="161">
        <v>3.43331</v>
      </c>
      <c r="AJ106" s="161">
        <v>4.717136</v>
      </c>
      <c r="AK106" s="170">
        <v>318.400962772883</v>
      </c>
      <c r="AL106" s="171">
        <v>200</v>
      </c>
      <c r="AM106" s="171">
        <v>2000</v>
      </c>
      <c r="AN106" s="172" t="s">
        <v>393</v>
      </c>
      <c r="AO106" s="172" t="s">
        <v>418</v>
      </c>
    </row>
    <row r="107" ht="23.25" customHeight="1" spans="1:41">
      <c r="A107" s="133">
        <v>102</v>
      </c>
      <c r="B107" s="133" t="s">
        <v>181</v>
      </c>
      <c r="C107" s="178" t="s">
        <v>590</v>
      </c>
      <c r="D107" s="179" t="s">
        <v>17</v>
      </c>
      <c r="E107" s="149" t="s">
        <v>591</v>
      </c>
      <c r="F107" s="149" t="s">
        <v>591</v>
      </c>
      <c r="G107" s="143">
        <v>1255.0487208</v>
      </c>
      <c r="H107" s="144">
        <v>1851.7792329</v>
      </c>
      <c r="I107" s="161">
        <v>5533.1177034</v>
      </c>
      <c r="J107" s="161">
        <v>991.915102</v>
      </c>
      <c r="K107" s="161">
        <v>1123.0899945</v>
      </c>
      <c r="L107" s="161">
        <v>1712.1677235</v>
      </c>
      <c r="M107" s="161">
        <v>239.8300936</v>
      </c>
      <c r="N107" s="161">
        <v>479.8657192</v>
      </c>
      <c r="O107" s="161">
        <v>852.638474</v>
      </c>
      <c r="P107" s="161">
        <v>19.8328352</v>
      </c>
      <c r="Q107" s="161">
        <v>164.5976092</v>
      </c>
      <c r="R107" s="161">
        <v>94.8066692</v>
      </c>
      <c r="S107" s="161">
        <v>0</v>
      </c>
      <c r="T107" s="161">
        <v>0</v>
      </c>
      <c r="U107" s="161">
        <v>0</v>
      </c>
      <c r="V107" s="161">
        <v>3.409112</v>
      </c>
      <c r="W107" s="161">
        <v>10.262845</v>
      </c>
      <c r="X107" s="161">
        <v>2865.5123247</v>
      </c>
      <c r="Y107" s="161">
        <v>0.061578</v>
      </c>
      <c r="Z107" s="161">
        <v>2.703979</v>
      </c>
      <c r="AA107" s="161">
        <v>7.992512</v>
      </c>
      <c r="AB107" s="161">
        <v>0</v>
      </c>
      <c r="AC107" s="161">
        <v>0</v>
      </c>
      <c r="AD107" s="161">
        <v>0</v>
      </c>
      <c r="AE107" s="161">
        <v>0</v>
      </c>
      <c r="AF107" s="161">
        <v>71.259086</v>
      </c>
      <c r="AG107" s="161">
        <v>0</v>
      </c>
      <c r="AH107" s="161">
        <v>0</v>
      </c>
      <c r="AI107" s="161">
        <v>0</v>
      </c>
      <c r="AJ107" s="161">
        <v>0</v>
      </c>
      <c r="AK107" s="170">
        <v>198.80007319959</v>
      </c>
      <c r="AL107" s="171">
        <v>200</v>
      </c>
      <c r="AM107" s="171">
        <v>0</v>
      </c>
      <c r="AN107" s="172" t="s">
        <v>393</v>
      </c>
      <c r="AO107" s="172" t="s">
        <v>400</v>
      </c>
    </row>
    <row r="108" ht="23.25" customHeight="1" spans="1:41">
      <c r="A108" s="133">
        <v>103</v>
      </c>
      <c r="B108" s="133" t="s">
        <v>181</v>
      </c>
      <c r="C108" s="178" t="s">
        <v>592</v>
      </c>
      <c r="D108" s="179" t="s">
        <v>10</v>
      </c>
      <c r="E108" s="149" t="s">
        <v>593</v>
      </c>
      <c r="F108" s="149" t="s">
        <v>593</v>
      </c>
      <c r="G108" s="143">
        <v>21887.96363</v>
      </c>
      <c r="H108" s="144">
        <v>27049.5603659</v>
      </c>
      <c r="I108" s="161">
        <v>32474.3266749</v>
      </c>
      <c r="J108" s="161">
        <v>21920.418157</v>
      </c>
      <c r="K108" s="161">
        <v>18892.1662585</v>
      </c>
      <c r="L108" s="161">
        <v>20864.7668285</v>
      </c>
      <c r="M108" s="161">
        <v>-1835.7501644</v>
      </c>
      <c r="N108" s="161">
        <v>5399.0881332</v>
      </c>
      <c r="O108" s="161">
        <v>8694.6299892</v>
      </c>
      <c r="P108" s="161">
        <v>1360.2065264</v>
      </c>
      <c r="Q108" s="161">
        <v>2238.1595012</v>
      </c>
      <c r="R108" s="161">
        <v>2363.5910732</v>
      </c>
      <c r="S108" s="161">
        <v>0</v>
      </c>
      <c r="T108" s="161">
        <v>0</v>
      </c>
      <c r="U108" s="161">
        <v>0</v>
      </c>
      <c r="V108" s="161">
        <v>253.327196</v>
      </c>
      <c r="W108" s="161">
        <v>285.28112</v>
      </c>
      <c r="X108" s="161">
        <v>308.05266</v>
      </c>
      <c r="Y108" s="161">
        <v>189.761915</v>
      </c>
      <c r="Z108" s="161">
        <v>232.899002</v>
      </c>
      <c r="AA108" s="161">
        <v>243.286124</v>
      </c>
      <c r="AB108" s="161">
        <v>0</v>
      </c>
      <c r="AC108" s="161">
        <v>0</v>
      </c>
      <c r="AD108" s="161">
        <v>0</v>
      </c>
      <c r="AE108" s="161">
        <v>0</v>
      </c>
      <c r="AF108" s="161">
        <v>1.966351</v>
      </c>
      <c r="AG108" s="161">
        <v>0</v>
      </c>
      <c r="AH108" s="161">
        <v>0</v>
      </c>
      <c r="AI108" s="161">
        <v>0</v>
      </c>
      <c r="AJ108" s="161">
        <v>0</v>
      </c>
      <c r="AK108" s="170">
        <v>20.05491488815</v>
      </c>
      <c r="AL108" s="171">
        <v>200</v>
      </c>
      <c r="AM108" s="171">
        <v>0</v>
      </c>
      <c r="AN108" s="172" t="s">
        <v>393</v>
      </c>
      <c r="AO108" s="172" t="s">
        <v>394</v>
      </c>
    </row>
    <row r="109" ht="23.25" customHeight="1" spans="1:41">
      <c r="A109" s="133">
        <v>104</v>
      </c>
      <c r="B109" s="133" t="s">
        <v>181</v>
      </c>
      <c r="C109" s="140" t="s">
        <v>594</v>
      </c>
      <c r="D109" s="141" t="s">
        <v>12</v>
      </c>
      <c r="E109" s="149" t="s">
        <v>595</v>
      </c>
      <c r="F109" s="149" t="s">
        <v>595</v>
      </c>
      <c r="G109" s="143">
        <v>43.4456216</v>
      </c>
      <c r="H109" s="144">
        <v>269.7225801</v>
      </c>
      <c r="I109" s="161">
        <v>114.6193422</v>
      </c>
      <c r="J109" s="161">
        <v>0.631671</v>
      </c>
      <c r="K109" s="161">
        <v>22.6557145</v>
      </c>
      <c r="L109" s="161">
        <v>0</v>
      </c>
      <c r="M109" s="161">
        <v>0</v>
      </c>
      <c r="N109" s="161">
        <v>0</v>
      </c>
      <c r="O109" s="161">
        <v>0</v>
      </c>
      <c r="P109" s="161">
        <v>2.4377296</v>
      </c>
      <c r="Q109" s="161">
        <v>2.1581596</v>
      </c>
      <c r="R109" s="161">
        <v>2.3744936</v>
      </c>
      <c r="S109" s="161">
        <v>9.7606</v>
      </c>
      <c r="T109" s="161">
        <v>9.4492</v>
      </c>
      <c r="U109" s="161">
        <v>7.0734</v>
      </c>
      <c r="V109" s="161">
        <v>0</v>
      </c>
      <c r="W109" s="161">
        <v>64.633409</v>
      </c>
      <c r="X109" s="161">
        <v>74.2850056</v>
      </c>
      <c r="Y109" s="161">
        <v>29.366565</v>
      </c>
      <c r="Z109" s="161">
        <v>36.135292</v>
      </c>
      <c r="AA109" s="161">
        <v>30.886443</v>
      </c>
      <c r="AB109" s="161">
        <v>1.249056</v>
      </c>
      <c r="AC109" s="161">
        <v>134.690805</v>
      </c>
      <c r="AD109" s="161">
        <v>0</v>
      </c>
      <c r="AE109" s="161">
        <v>0</v>
      </c>
      <c r="AF109" s="161">
        <v>0</v>
      </c>
      <c r="AG109" s="161">
        <v>0</v>
      </c>
      <c r="AH109" s="161">
        <v>0</v>
      </c>
      <c r="AI109" s="161">
        <v>0</v>
      </c>
      <c r="AJ109" s="161">
        <v>0</v>
      </c>
      <c r="AK109" s="170">
        <v>-57.5047286891944</v>
      </c>
      <c r="AL109" s="171">
        <v>0</v>
      </c>
      <c r="AM109" s="171">
        <v>0</v>
      </c>
      <c r="AN109" s="172" t="s">
        <v>438</v>
      </c>
      <c r="AO109" s="172" t="s">
        <v>398</v>
      </c>
    </row>
    <row r="110" ht="23.25" customHeight="1" spans="1:41">
      <c r="A110" s="133">
        <v>105</v>
      </c>
      <c r="B110" s="133" t="s">
        <v>181</v>
      </c>
      <c r="C110" s="140" t="s">
        <v>596</v>
      </c>
      <c r="D110" s="141" t="s">
        <v>27</v>
      </c>
      <c r="E110" s="149" t="s">
        <v>597</v>
      </c>
      <c r="F110" s="149" t="s">
        <v>597</v>
      </c>
      <c r="G110" s="143">
        <v>16363.3809629</v>
      </c>
      <c r="H110" s="144">
        <v>12636.2952331</v>
      </c>
      <c r="I110" s="161">
        <v>38300.3931162</v>
      </c>
      <c r="J110" s="161">
        <v>7714.3312745</v>
      </c>
      <c r="K110" s="161">
        <v>3454.0818805</v>
      </c>
      <c r="L110" s="161">
        <v>7805.9080685</v>
      </c>
      <c r="M110" s="161">
        <v>2643.8168936</v>
      </c>
      <c r="N110" s="161">
        <v>3801.1304236</v>
      </c>
      <c r="O110" s="161">
        <v>4040.686158</v>
      </c>
      <c r="P110" s="161">
        <v>781.0323658</v>
      </c>
      <c r="Q110" s="161">
        <v>1161.633125</v>
      </c>
      <c r="R110" s="161">
        <v>953.6704756</v>
      </c>
      <c r="S110" s="161">
        <v>3114.59895</v>
      </c>
      <c r="T110" s="161">
        <v>2280.30135</v>
      </c>
      <c r="U110" s="161">
        <v>3772.3799</v>
      </c>
      <c r="V110" s="161">
        <v>823.910924</v>
      </c>
      <c r="W110" s="161">
        <v>1035.16385</v>
      </c>
      <c r="X110" s="161">
        <v>20480.8505481</v>
      </c>
      <c r="Y110" s="161">
        <v>298.124767</v>
      </c>
      <c r="Z110" s="161">
        <v>305.352968</v>
      </c>
      <c r="AA110" s="161">
        <v>579.272294</v>
      </c>
      <c r="AB110" s="161">
        <v>0</v>
      </c>
      <c r="AC110" s="161">
        <v>0</v>
      </c>
      <c r="AD110" s="161">
        <v>0</v>
      </c>
      <c r="AE110" s="161">
        <v>246.9939</v>
      </c>
      <c r="AF110" s="161">
        <v>41.8061</v>
      </c>
      <c r="AG110" s="161">
        <v>0</v>
      </c>
      <c r="AH110" s="161">
        <v>740.571888</v>
      </c>
      <c r="AI110" s="161">
        <v>556.825536</v>
      </c>
      <c r="AJ110" s="161">
        <v>667.625672</v>
      </c>
      <c r="AK110" s="170">
        <v>203.098276905358</v>
      </c>
      <c r="AL110" s="171">
        <v>200</v>
      </c>
      <c r="AM110" s="171">
        <v>0</v>
      </c>
      <c r="AN110" s="172" t="s">
        <v>393</v>
      </c>
      <c r="AO110" s="172" t="s">
        <v>394</v>
      </c>
    </row>
    <row r="111" ht="23.25" customHeight="1" spans="1:41">
      <c r="A111" s="133">
        <v>106</v>
      </c>
      <c r="B111" s="133" t="s">
        <v>181</v>
      </c>
      <c r="C111" s="140" t="s">
        <v>598</v>
      </c>
      <c r="D111" s="141" t="s">
        <v>12</v>
      </c>
      <c r="E111" s="311" t="s">
        <v>599</v>
      </c>
      <c r="F111" s="311" t="s">
        <v>599</v>
      </c>
      <c r="G111" s="143">
        <v>4835.4016441</v>
      </c>
      <c r="H111" s="144">
        <v>5666.0752197</v>
      </c>
      <c r="I111" s="161">
        <v>16291.9499054</v>
      </c>
      <c r="J111" s="161">
        <v>3494.4901535</v>
      </c>
      <c r="K111" s="161">
        <v>2946.3302875</v>
      </c>
      <c r="L111" s="161">
        <v>3634.520515</v>
      </c>
      <c r="M111" s="161">
        <v>937.6015016</v>
      </c>
      <c r="N111" s="161">
        <v>2430.1505204</v>
      </c>
      <c r="O111" s="161">
        <v>4048.7895376</v>
      </c>
      <c r="P111" s="161">
        <v>0.702501</v>
      </c>
      <c r="Q111" s="161">
        <v>2.2445508</v>
      </c>
      <c r="R111" s="161">
        <v>3.9434316</v>
      </c>
      <c r="S111" s="161">
        <v>0</v>
      </c>
      <c r="T111" s="161">
        <v>0</v>
      </c>
      <c r="U111" s="161">
        <v>0</v>
      </c>
      <c r="V111" s="161">
        <v>320.135388</v>
      </c>
      <c r="W111" s="161">
        <v>209.729061</v>
      </c>
      <c r="X111" s="161">
        <v>8527.0756212</v>
      </c>
      <c r="Y111" s="161">
        <v>82.4721</v>
      </c>
      <c r="Z111" s="161">
        <v>77.6208</v>
      </c>
      <c r="AA111" s="161">
        <v>77.6208</v>
      </c>
      <c r="AB111" s="161">
        <v>0</v>
      </c>
      <c r="AC111" s="161">
        <v>0</v>
      </c>
      <c r="AD111" s="161">
        <v>0</v>
      </c>
      <c r="AE111" s="161">
        <v>0</v>
      </c>
      <c r="AF111" s="161">
        <v>0</v>
      </c>
      <c r="AG111" s="161">
        <v>0</v>
      </c>
      <c r="AH111" s="161">
        <v>0</v>
      </c>
      <c r="AI111" s="161">
        <v>0</v>
      </c>
      <c r="AJ111" s="161">
        <v>0</v>
      </c>
      <c r="AK111" s="170">
        <v>187.535009220414</v>
      </c>
      <c r="AL111" s="171">
        <v>200</v>
      </c>
      <c r="AM111" s="171">
        <v>0</v>
      </c>
      <c r="AN111" s="172" t="s">
        <v>393</v>
      </c>
      <c r="AO111" s="172" t="s">
        <v>394</v>
      </c>
    </row>
    <row r="112" ht="23.25" customHeight="1" spans="1:41">
      <c r="A112" s="133">
        <v>107</v>
      </c>
      <c r="B112" s="133" t="s">
        <v>181</v>
      </c>
      <c r="C112" s="140" t="s">
        <v>600</v>
      </c>
      <c r="D112" s="141" t="s">
        <v>10</v>
      </c>
      <c r="E112" s="149" t="s">
        <v>601</v>
      </c>
      <c r="F112" s="149" t="s">
        <v>601</v>
      </c>
      <c r="G112" s="143">
        <v>2687.4445804</v>
      </c>
      <c r="H112" s="144">
        <v>584.4103812</v>
      </c>
      <c r="I112" s="161">
        <v>3916.6861021</v>
      </c>
      <c r="J112" s="161">
        <v>2064.613862</v>
      </c>
      <c r="K112" s="161">
        <v>306.524868</v>
      </c>
      <c r="L112" s="161">
        <v>2704.8327865</v>
      </c>
      <c r="M112" s="161">
        <v>569.5392864</v>
      </c>
      <c r="N112" s="161">
        <v>202.642678</v>
      </c>
      <c r="O112" s="161">
        <v>1143.955376</v>
      </c>
      <c r="P112" s="161">
        <v>5.248688</v>
      </c>
      <c r="Q112" s="161">
        <v>10.3177152</v>
      </c>
      <c r="R112" s="161">
        <v>17.1930436</v>
      </c>
      <c r="S112" s="161">
        <v>0</v>
      </c>
      <c r="T112" s="161">
        <v>0</v>
      </c>
      <c r="U112" s="161">
        <v>0</v>
      </c>
      <c r="V112" s="161">
        <v>29.760459</v>
      </c>
      <c r="W112" s="161">
        <v>29.219397</v>
      </c>
      <c r="X112" s="161">
        <v>43.06002</v>
      </c>
      <c r="Y112" s="161">
        <v>18.282285</v>
      </c>
      <c r="Z112" s="161">
        <v>22.684848</v>
      </c>
      <c r="AA112" s="161">
        <v>7.644876</v>
      </c>
      <c r="AB112" s="161">
        <v>0</v>
      </c>
      <c r="AC112" s="161">
        <v>0</v>
      </c>
      <c r="AD112" s="161">
        <v>0</v>
      </c>
      <c r="AE112" s="161">
        <v>0</v>
      </c>
      <c r="AF112" s="161">
        <v>12.300169</v>
      </c>
      <c r="AG112" s="161">
        <v>0</v>
      </c>
      <c r="AH112" s="161">
        <v>0</v>
      </c>
      <c r="AI112" s="161">
        <v>0.720706</v>
      </c>
      <c r="AJ112" s="161">
        <v>0</v>
      </c>
      <c r="AK112" s="170">
        <v>570.194477732868</v>
      </c>
      <c r="AL112" s="171">
        <v>200</v>
      </c>
      <c r="AM112" s="171">
        <v>0</v>
      </c>
      <c r="AN112" s="172" t="s">
        <v>393</v>
      </c>
      <c r="AO112" s="172" t="s">
        <v>400</v>
      </c>
    </row>
    <row r="113" ht="23.25" customHeight="1" spans="1:41">
      <c r="A113" s="133">
        <v>108</v>
      </c>
      <c r="B113" s="133" t="s">
        <v>181</v>
      </c>
      <c r="C113" s="155" t="s">
        <v>602</v>
      </c>
      <c r="D113" s="156" t="s">
        <v>10</v>
      </c>
      <c r="E113" s="149" t="s">
        <v>603</v>
      </c>
      <c r="F113" s="149" t="s">
        <v>603</v>
      </c>
      <c r="G113" s="143">
        <v>316.3098571</v>
      </c>
      <c r="H113" s="144">
        <v>-73.6860821</v>
      </c>
      <c r="I113" s="161">
        <v>266.566675</v>
      </c>
      <c r="J113" s="161">
        <v>-135.9773035</v>
      </c>
      <c r="K113" s="161">
        <v>-655.6828755</v>
      </c>
      <c r="L113" s="161">
        <v>-441.529594</v>
      </c>
      <c r="M113" s="161">
        <v>-18.6333512</v>
      </c>
      <c r="N113" s="161">
        <v>83.1857088</v>
      </c>
      <c r="O113" s="161">
        <v>-82.1266812</v>
      </c>
      <c r="P113" s="161">
        <v>57.0235868</v>
      </c>
      <c r="Q113" s="161">
        <v>169.6312156</v>
      </c>
      <c r="R113" s="161">
        <v>263.4113912</v>
      </c>
      <c r="S113" s="161">
        <v>0</v>
      </c>
      <c r="T113" s="161">
        <v>0</v>
      </c>
      <c r="U113" s="161">
        <v>0</v>
      </c>
      <c r="V113" s="161">
        <v>256.60723</v>
      </c>
      <c r="W113" s="161">
        <v>233.516946</v>
      </c>
      <c r="X113" s="161">
        <v>278.460795</v>
      </c>
      <c r="Y113" s="161">
        <v>157.081711</v>
      </c>
      <c r="Z113" s="161">
        <v>95.662923</v>
      </c>
      <c r="AA113" s="161">
        <v>96.096572</v>
      </c>
      <c r="AB113" s="161">
        <v>0</v>
      </c>
      <c r="AC113" s="161">
        <v>0</v>
      </c>
      <c r="AD113" s="161">
        <v>0</v>
      </c>
      <c r="AE113" s="161">
        <v>0</v>
      </c>
      <c r="AF113" s="161">
        <v>0</v>
      </c>
      <c r="AG113" s="161">
        <v>146.88496</v>
      </c>
      <c r="AH113" s="161">
        <v>0.207984</v>
      </c>
      <c r="AI113" s="161">
        <v>0</v>
      </c>
      <c r="AJ113" s="161">
        <v>5.369232</v>
      </c>
      <c r="AK113" s="170">
        <v>461.759870253707</v>
      </c>
      <c r="AL113" s="171">
        <v>0</v>
      </c>
      <c r="AM113" s="171">
        <v>0</v>
      </c>
      <c r="AN113" s="172" t="s">
        <v>397</v>
      </c>
      <c r="AO113" s="172" t="s">
        <v>398</v>
      </c>
    </row>
    <row r="114" ht="23.25" customHeight="1" spans="1:41">
      <c r="A114" s="133">
        <v>109</v>
      </c>
      <c r="B114" s="133" t="s">
        <v>181</v>
      </c>
      <c r="C114" s="140" t="s">
        <v>604</v>
      </c>
      <c r="D114" s="141" t="s">
        <v>118</v>
      </c>
      <c r="E114" s="149" t="s">
        <v>605</v>
      </c>
      <c r="F114" s="149" t="s">
        <v>605</v>
      </c>
      <c r="G114" s="143">
        <v>327.9762052</v>
      </c>
      <c r="H114" s="144">
        <v>783.3451041</v>
      </c>
      <c r="I114" s="161">
        <v>11397.427964</v>
      </c>
      <c r="J114" s="161">
        <v>0</v>
      </c>
      <c r="K114" s="161">
        <v>633.8823315</v>
      </c>
      <c r="L114" s="161">
        <v>4663.055471</v>
      </c>
      <c r="M114" s="161">
        <v>0</v>
      </c>
      <c r="N114" s="161">
        <v>0</v>
      </c>
      <c r="O114" s="161">
        <v>581.4356388</v>
      </c>
      <c r="P114" s="161">
        <v>54.9973352</v>
      </c>
      <c r="Q114" s="161">
        <v>62.1997136</v>
      </c>
      <c r="R114" s="161">
        <v>82.5146172</v>
      </c>
      <c r="S114" s="161">
        <v>0</v>
      </c>
      <c r="T114" s="161">
        <v>0</v>
      </c>
      <c r="U114" s="161">
        <v>8.79075</v>
      </c>
      <c r="V114" s="161">
        <v>17.09108</v>
      </c>
      <c r="W114" s="161">
        <v>13.289278</v>
      </c>
      <c r="X114" s="161">
        <v>5962.490345</v>
      </c>
      <c r="Y114" s="161">
        <v>69.45019</v>
      </c>
      <c r="Z114" s="161">
        <v>73.973781</v>
      </c>
      <c r="AA114" s="161">
        <v>49.885142</v>
      </c>
      <c r="AB114" s="161">
        <v>0</v>
      </c>
      <c r="AC114" s="161">
        <v>0</v>
      </c>
      <c r="AD114" s="161">
        <v>0</v>
      </c>
      <c r="AE114" s="161">
        <v>186.4376</v>
      </c>
      <c r="AF114" s="161">
        <v>0</v>
      </c>
      <c r="AG114" s="161">
        <v>49.256</v>
      </c>
      <c r="AH114" s="161">
        <v>0</v>
      </c>
      <c r="AI114" s="161">
        <v>0</v>
      </c>
      <c r="AJ114" s="161">
        <v>0</v>
      </c>
      <c r="AK114" s="170">
        <v>1354.96894080863</v>
      </c>
      <c r="AL114" s="171">
        <v>200</v>
      </c>
      <c r="AM114" s="171">
        <v>2000</v>
      </c>
      <c r="AN114" s="172" t="s">
        <v>393</v>
      </c>
      <c r="AO114" s="172" t="s">
        <v>418</v>
      </c>
    </row>
    <row r="115" ht="23.25" customHeight="1" spans="1:41">
      <c r="A115" s="133">
        <v>110</v>
      </c>
      <c r="B115" s="133" t="s">
        <v>181</v>
      </c>
      <c r="C115" s="155" t="s">
        <v>606</v>
      </c>
      <c r="D115" s="156" t="s">
        <v>10</v>
      </c>
      <c r="E115" s="149" t="s">
        <v>607</v>
      </c>
      <c r="F115" s="149" t="s">
        <v>607</v>
      </c>
      <c r="G115" s="143">
        <v>1528.0620988</v>
      </c>
      <c r="H115" s="144">
        <v>2375.3147488</v>
      </c>
      <c r="I115" s="161">
        <v>6244.061243</v>
      </c>
      <c r="J115" s="161">
        <v>973.08153</v>
      </c>
      <c r="K115" s="161">
        <v>1356.292169</v>
      </c>
      <c r="L115" s="161">
        <v>3663.124433</v>
      </c>
      <c r="M115" s="161">
        <v>479.07731</v>
      </c>
      <c r="N115" s="161">
        <v>923.0957176</v>
      </c>
      <c r="O115" s="161">
        <v>2458.503324</v>
      </c>
      <c r="P115" s="161">
        <v>41.1153488</v>
      </c>
      <c r="Q115" s="161">
        <v>69.5480532</v>
      </c>
      <c r="R115" s="161">
        <v>93.915854</v>
      </c>
      <c r="S115" s="161">
        <v>0</v>
      </c>
      <c r="T115" s="161">
        <v>0</v>
      </c>
      <c r="U115" s="161">
        <v>0</v>
      </c>
      <c r="V115" s="161">
        <v>13.41444</v>
      </c>
      <c r="W115" s="161">
        <v>12.408356</v>
      </c>
      <c r="X115" s="161">
        <v>13.41444</v>
      </c>
      <c r="Y115" s="161">
        <v>21.37347</v>
      </c>
      <c r="Z115" s="161">
        <v>13.970453</v>
      </c>
      <c r="AA115" s="161">
        <v>15.103192</v>
      </c>
      <c r="AB115" s="161">
        <v>0</v>
      </c>
      <c r="AC115" s="161">
        <v>0</v>
      </c>
      <c r="AD115" s="161">
        <v>0</v>
      </c>
      <c r="AE115" s="161">
        <v>0</v>
      </c>
      <c r="AF115" s="161">
        <v>0</v>
      </c>
      <c r="AG115" s="161">
        <v>0</v>
      </c>
      <c r="AH115" s="161">
        <v>0</v>
      </c>
      <c r="AI115" s="161">
        <v>0</v>
      </c>
      <c r="AJ115" s="161">
        <v>0</v>
      </c>
      <c r="AK115" s="170">
        <v>162.873004352559</v>
      </c>
      <c r="AL115" s="171">
        <v>200</v>
      </c>
      <c r="AM115" s="171">
        <v>0</v>
      </c>
      <c r="AN115" s="172" t="s">
        <v>393</v>
      </c>
      <c r="AO115" s="172" t="s">
        <v>400</v>
      </c>
    </row>
  </sheetData>
  <autoFilter ref="A5:AO115"/>
  <mergeCells count="22">
    <mergeCell ref="A2:AI2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4:A5"/>
    <mergeCell ref="B4:B5"/>
    <mergeCell ref="C4:C5"/>
    <mergeCell ref="D4:D5"/>
    <mergeCell ref="E4:E5"/>
    <mergeCell ref="F4:F5"/>
    <mergeCell ref="AK4:AK5"/>
    <mergeCell ref="AL4:AL5"/>
    <mergeCell ref="AM4:AM5"/>
    <mergeCell ref="AN4:AN5"/>
    <mergeCell ref="AO4:AO5"/>
  </mergeCells>
  <conditionalFormatting sqref="E98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7"/>
  </conditionalFormatting>
  <conditionalFormatting sqref="F98">
    <cfRule type="duplicateValues" dxfId="1" priority="6"/>
  </conditionalFormatting>
  <conditionalFormatting sqref="E102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E96:E97 E99:E101 E103:E105">
    <cfRule type="duplicateValues" dxfId="1" priority="15"/>
  </conditionalFormatting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Button 1" r:id="rId3">
              <controlPr print="0" defaultSize="0">
                <anchor moveWithCells="1" sizeWithCells="1">
                  <from>
                    <xdr:col>5</xdr:col>
                    <xdr:colOff>1028700</xdr:colOff>
                    <xdr:row>1</xdr:row>
                    <xdr:rowOff>0</xdr:rowOff>
                  </from>
                  <to>
                    <xdr:col>7</xdr:col>
                    <xdr:colOff>447675</xdr:colOff>
                    <xdr:row>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2"/>
  <sheetViews>
    <sheetView showZeros="0" workbookViewId="0">
      <selection activeCell="AN15" sqref="AN15"/>
    </sheetView>
  </sheetViews>
  <sheetFormatPr defaultColWidth="9" defaultRowHeight="14.4"/>
  <cols>
    <col min="1" max="1" width="3.12962962962963" style="8" customWidth="1"/>
    <col min="2" max="2" width="30.5" style="9" customWidth="1"/>
    <col min="3" max="3" width="20.6296296296296" style="1" customWidth="1"/>
    <col min="4" max="4" width="16.8796296296296" style="1" customWidth="1"/>
    <col min="5" max="8" width="13.8796296296296" style="1" customWidth="1"/>
    <col min="9" max="9" width="12.3796296296296" style="1" customWidth="1"/>
    <col min="10" max="10" width="14.1296296296296" style="1" customWidth="1"/>
    <col min="11" max="14" width="9.37962962962963" style="1" customWidth="1"/>
    <col min="15" max="15" width="28.8796296296296" style="1" customWidth="1"/>
    <col min="16" max="16384" width="9" style="1"/>
  </cols>
  <sheetData>
    <row r="1" ht="58.15" customHeight="1" spans="1:14">
      <c r="A1" s="95" t="s">
        <v>608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ht="25.15" customHeight="1" spans="12:14">
      <c r="L2" s="10" t="s">
        <v>609</v>
      </c>
      <c r="M2" s="10"/>
      <c r="N2" s="10"/>
    </row>
    <row r="3" s="94" customFormat="1" ht="25.15" customHeight="1" spans="1:14">
      <c r="A3" s="12" t="s">
        <v>2</v>
      </c>
      <c r="B3" s="12" t="s">
        <v>610</v>
      </c>
      <c r="C3" s="12" t="s">
        <v>376</v>
      </c>
      <c r="D3" s="12" t="s">
        <v>611</v>
      </c>
      <c r="E3" s="12" t="s">
        <v>612</v>
      </c>
      <c r="F3" s="12"/>
      <c r="G3" s="12"/>
      <c r="H3" s="12"/>
      <c r="I3" s="12" t="s">
        <v>613</v>
      </c>
      <c r="J3" s="12"/>
      <c r="K3" s="12" t="s">
        <v>614</v>
      </c>
      <c r="L3" s="12" t="s">
        <v>615</v>
      </c>
      <c r="M3" s="12"/>
      <c r="N3" s="12"/>
    </row>
    <row r="4" s="2" customFormat="1" ht="57" customHeight="1" spans="1:14">
      <c r="A4" s="12"/>
      <c r="B4" s="12"/>
      <c r="C4" s="12"/>
      <c r="D4" s="12"/>
      <c r="E4" s="12" t="s">
        <v>277</v>
      </c>
      <c r="F4" s="12" t="s">
        <v>278</v>
      </c>
      <c r="G4" s="12" t="s">
        <v>279</v>
      </c>
      <c r="H4" s="12" t="s">
        <v>616</v>
      </c>
      <c r="I4" s="12" t="s">
        <v>617</v>
      </c>
      <c r="J4" s="12" t="s">
        <v>618</v>
      </c>
      <c r="K4" s="12"/>
      <c r="L4" s="12" t="s">
        <v>287</v>
      </c>
      <c r="M4" s="12" t="s">
        <v>619</v>
      </c>
      <c r="N4" s="12" t="s">
        <v>620</v>
      </c>
    </row>
    <row r="5" s="3" customFormat="1" ht="34.15" customHeight="1" spans="1:15">
      <c r="A5" s="16"/>
      <c r="B5" s="12" t="s">
        <v>621</v>
      </c>
      <c r="C5" s="16"/>
      <c r="D5" s="16"/>
      <c r="E5" s="17">
        <f>E6+E26+E42+E48+E52+E60+E75+E88+E95+E102+E109+E111+E119+E124+E126+E129-E17-E27-E30-E40-E49-E83-E86-E103</f>
        <v>609690.8094456</v>
      </c>
      <c r="F5" s="17">
        <f>F6+F26+F42+F48+F52+F60+F75+F88+F95+F102+F109+F111+F119+F124+F126+F129-F17-F27-F30-F40-F49-F83-F86-F103</f>
        <v>563538.9279711</v>
      </c>
      <c r="G5" s="17">
        <f>G6+G26+G42+G48+G52+G60+G75+G88+G95+G102+G109+G111+G119+G124+G126+G129-G17-G27-G30-G40-G49-G83-G86-G103</f>
        <v>2211100.2873192</v>
      </c>
      <c r="H5" s="41">
        <f>IF(F5&gt;0,((G5-F5)/F5),((G5-F5)/(-F5)))</f>
        <v>2.92359813594385</v>
      </c>
      <c r="I5" s="41"/>
      <c r="J5" s="41"/>
      <c r="K5" s="41"/>
      <c r="L5" s="16">
        <f>L6+L26+L42+L48+L52+L60+L75+L88+L95+L102+L109+L111+L119+L124+L126+L129</f>
        <v>49800</v>
      </c>
      <c r="M5" s="16">
        <f>M6+M26+M42+M48+M52+M60+M75+M88+M95+M102+M109+M111+M119+M124+M126+M129</f>
        <v>18800</v>
      </c>
      <c r="N5" s="16">
        <f>N6+N26+N42+N48+N52+N60+N75+N88+N95+N102+N109+N111+N119+N124+N126+N129</f>
        <v>31000</v>
      </c>
      <c r="O5" s="2"/>
    </row>
    <row r="6" s="4" customFormat="1" ht="32.1" customHeight="1" spans="1:14">
      <c r="A6" s="18"/>
      <c r="B6" s="26" t="s">
        <v>622</v>
      </c>
      <c r="C6" s="18"/>
      <c r="D6" s="18"/>
      <c r="E6" s="19">
        <f>SUM(E7:E25)</f>
        <v>58899.79446</v>
      </c>
      <c r="F6" s="19">
        <f>SUM(F7:F25)</f>
        <v>59841.275051</v>
      </c>
      <c r="G6" s="19">
        <f>SUM(G7:G25)</f>
        <v>211787.6320309</v>
      </c>
      <c r="H6" s="97">
        <f>IF(F6&gt;0,((G6-F6)/F6),((G6-F6)/(-F6)))</f>
        <v>2.53915640751978</v>
      </c>
      <c r="I6" s="97"/>
      <c r="J6" s="97"/>
      <c r="K6" s="97"/>
      <c r="L6" s="45">
        <f>SUM(L7:L25)</f>
        <v>5200</v>
      </c>
      <c r="M6" s="45">
        <f>SUM(M7:M25)</f>
        <v>3200</v>
      </c>
      <c r="N6" s="45">
        <f>SUM(N7:N25)</f>
        <v>2000</v>
      </c>
    </row>
    <row r="7" ht="32.1" customHeight="1" spans="1:14">
      <c r="A7" s="98">
        <v>1</v>
      </c>
      <c r="B7" s="99" t="s">
        <v>403</v>
      </c>
      <c r="C7" s="100" t="s">
        <v>404</v>
      </c>
      <c r="D7" s="100" t="s">
        <v>6</v>
      </c>
      <c r="E7" s="101">
        <v>1680.5143352</v>
      </c>
      <c r="F7" s="101">
        <v>1732.3517086</v>
      </c>
      <c r="G7" s="101">
        <v>5942.9634644</v>
      </c>
      <c r="H7" s="102">
        <f>IF(F7&gt;0,((G7-F7)/F7),((G7-F7)/(-F7)))</f>
        <v>2.43057557821374</v>
      </c>
      <c r="I7" s="102" t="str">
        <f>IF(G7&gt;E7,(IF(H7&gt;20%,"达到条件","未达到条件")),"未达到条件")</f>
        <v>达到条件</v>
      </c>
      <c r="J7" s="102" t="str">
        <f t="shared" ref="J7:J25" si="0">IF(I7="达到条件",(IF(G7&gt;10000,(IF((H7-$H$5)&gt;0,(IF((H7-$H$5)&gt;5%,(IF((H7-$H$5)&gt;20%,"第三档激励条件","第二档激励条件")),"第一档激励条件")),"未达到条件")),"未达到条件")),"未达到条件")</f>
        <v>未达到条件</v>
      </c>
      <c r="K7" s="113">
        <f>ROUNDDOWN(G7*0.2,0)</f>
        <v>1188</v>
      </c>
      <c r="L7" s="100">
        <f>M7+N7</f>
        <v>200</v>
      </c>
      <c r="M7" s="100">
        <f>IF(I7="达到条件",(IF(K7&gt;200,200,K7)),0)</f>
        <v>200</v>
      </c>
      <c r="N7" s="100">
        <v>0</v>
      </c>
    </row>
    <row r="8" ht="32.1" customHeight="1" spans="1:14">
      <c r="A8" s="98">
        <v>2</v>
      </c>
      <c r="B8" s="99" t="s">
        <v>405</v>
      </c>
      <c r="C8" s="100" t="s">
        <v>406</v>
      </c>
      <c r="D8" s="100" t="s">
        <v>6</v>
      </c>
      <c r="E8" s="101">
        <v>946.1337265</v>
      </c>
      <c r="F8" s="101">
        <v>788.7986118</v>
      </c>
      <c r="G8" s="101">
        <v>3700.3377098</v>
      </c>
      <c r="H8" s="102">
        <f t="shared" ref="H8:H25" si="1">IF(F8&gt;0,((G8-F8)/F8),((G8-F8)/(-F8)))</f>
        <v>3.69110575810473</v>
      </c>
      <c r="I8" s="102" t="str">
        <f t="shared" ref="I8:I25" si="2">IF(G8&gt;E8,(IF(H8&gt;20%,"达到条件","未达到条件")),"未达到条件")</f>
        <v>达到条件</v>
      </c>
      <c r="J8" s="102" t="str">
        <f t="shared" si="0"/>
        <v>未达到条件</v>
      </c>
      <c r="K8" s="113">
        <f t="shared" ref="K8:K39" si="3">ROUNDDOWN(G8*0.2,0)</f>
        <v>740</v>
      </c>
      <c r="L8" s="100">
        <f t="shared" ref="L8:L39" si="4">M8+N8</f>
        <v>200</v>
      </c>
      <c r="M8" s="100">
        <f t="shared" ref="M8:M39" si="5">IF(I8="达到条件",(IF(K8&gt;200,200,K8)),0)</f>
        <v>200</v>
      </c>
      <c r="N8" s="100">
        <v>0</v>
      </c>
    </row>
    <row r="9" ht="32.1" customHeight="1" spans="1:14">
      <c r="A9" s="98">
        <v>3</v>
      </c>
      <c r="B9" s="99" t="s">
        <v>407</v>
      </c>
      <c r="C9" s="100" t="s">
        <v>408</v>
      </c>
      <c r="D9" s="100" t="s">
        <v>6</v>
      </c>
      <c r="E9" s="101">
        <v>213.1328524</v>
      </c>
      <c r="F9" s="101">
        <v>635.4435165</v>
      </c>
      <c r="G9" s="101">
        <v>3364.786992</v>
      </c>
      <c r="H9" s="102">
        <f t="shared" si="1"/>
        <v>4.29517872891854</v>
      </c>
      <c r="I9" s="102" t="str">
        <f t="shared" si="2"/>
        <v>达到条件</v>
      </c>
      <c r="J9" s="102" t="str">
        <f t="shared" si="0"/>
        <v>未达到条件</v>
      </c>
      <c r="K9" s="113">
        <f t="shared" si="3"/>
        <v>672</v>
      </c>
      <c r="L9" s="100">
        <f t="shared" si="4"/>
        <v>200</v>
      </c>
      <c r="M9" s="100">
        <f t="shared" si="5"/>
        <v>200</v>
      </c>
      <c r="N9" s="100">
        <v>0</v>
      </c>
    </row>
    <row r="10" ht="32.1" customHeight="1" spans="1:14">
      <c r="A10" s="98">
        <v>4</v>
      </c>
      <c r="B10" s="99" t="s">
        <v>422</v>
      </c>
      <c r="C10" s="100" t="s">
        <v>423</v>
      </c>
      <c r="D10" s="100" t="s">
        <v>22</v>
      </c>
      <c r="E10" s="101">
        <v>4153.7237048</v>
      </c>
      <c r="F10" s="101">
        <v>8422.6149152</v>
      </c>
      <c r="G10" s="101">
        <v>18067.3859572</v>
      </c>
      <c r="H10" s="102">
        <f t="shared" si="1"/>
        <v>1.1451041201699</v>
      </c>
      <c r="I10" s="102" t="str">
        <f t="shared" si="2"/>
        <v>达到条件</v>
      </c>
      <c r="J10" s="102" t="str">
        <f t="shared" si="0"/>
        <v>未达到条件</v>
      </c>
      <c r="K10" s="113">
        <f t="shared" si="3"/>
        <v>3613</v>
      </c>
      <c r="L10" s="100">
        <f t="shared" si="4"/>
        <v>200</v>
      </c>
      <c r="M10" s="100">
        <f t="shared" si="5"/>
        <v>200</v>
      </c>
      <c r="N10" s="100">
        <v>0</v>
      </c>
    </row>
    <row r="11" ht="32.1" customHeight="1" spans="1:14">
      <c r="A11" s="98">
        <v>5</v>
      </c>
      <c r="B11" s="99" t="s">
        <v>450</v>
      </c>
      <c r="C11" s="100" t="s">
        <v>451</v>
      </c>
      <c r="D11" s="100" t="s">
        <v>36</v>
      </c>
      <c r="E11" s="101">
        <v>362.0641279</v>
      </c>
      <c r="F11" s="101">
        <v>542.2755126</v>
      </c>
      <c r="G11" s="101">
        <v>1376.888169</v>
      </c>
      <c r="H11" s="102">
        <f t="shared" si="1"/>
        <v>1.53909338889075</v>
      </c>
      <c r="I11" s="102" t="str">
        <f t="shared" si="2"/>
        <v>达到条件</v>
      </c>
      <c r="J11" s="102" t="str">
        <f t="shared" si="0"/>
        <v>未达到条件</v>
      </c>
      <c r="K11" s="113">
        <f t="shared" si="3"/>
        <v>275</v>
      </c>
      <c r="L11" s="100">
        <f t="shared" si="4"/>
        <v>200</v>
      </c>
      <c r="M11" s="100">
        <f t="shared" si="5"/>
        <v>200</v>
      </c>
      <c r="N11" s="100">
        <v>0</v>
      </c>
    </row>
    <row r="12" ht="32.1" customHeight="1" spans="1:14">
      <c r="A12" s="103">
        <v>6</v>
      </c>
      <c r="B12" s="104" t="s">
        <v>455</v>
      </c>
      <c r="C12" s="105" t="s">
        <v>456</v>
      </c>
      <c r="D12" s="105" t="s">
        <v>36</v>
      </c>
      <c r="E12" s="106">
        <v>163.1848234</v>
      </c>
      <c r="F12" s="106">
        <v>13.9164816</v>
      </c>
      <c r="G12" s="106">
        <v>288.8209874</v>
      </c>
      <c r="H12" s="107">
        <f t="shared" si="1"/>
        <v>19.7538798743498</v>
      </c>
      <c r="I12" s="107" t="str">
        <f t="shared" si="2"/>
        <v>达到条件</v>
      </c>
      <c r="J12" s="107" t="str">
        <f t="shared" si="0"/>
        <v>未达到条件</v>
      </c>
      <c r="K12" s="114">
        <f t="shared" si="3"/>
        <v>57</v>
      </c>
      <c r="L12" s="105">
        <f t="shared" si="4"/>
        <v>0</v>
      </c>
      <c r="M12" s="105">
        <v>0</v>
      </c>
      <c r="N12" s="105">
        <v>0</v>
      </c>
    </row>
    <row r="13" ht="32.1" customHeight="1" spans="1:14">
      <c r="A13" s="98">
        <v>7</v>
      </c>
      <c r="B13" s="99" t="s">
        <v>469</v>
      </c>
      <c r="C13" s="100" t="s">
        <v>470</v>
      </c>
      <c r="D13" s="100" t="s">
        <v>40</v>
      </c>
      <c r="E13" s="101">
        <v>307.9928178</v>
      </c>
      <c r="F13" s="101">
        <v>330.3523087</v>
      </c>
      <c r="G13" s="101">
        <v>7826.0480486</v>
      </c>
      <c r="H13" s="102">
        <f t="shared" si="1"/>
        <v>22.6900056167218</v>
      </c>
      <c r="I13" s="102" t="str">
        <f t="shared" si="2"/>
        <v>达到条件</v>
      </c>
      <c r="J13" s="102" t="str">
        <f t="shared" si="0"/>
        <v>未达到条件</v>
      </c>
      <c r="K13" s="113">
        <f t="shared" si="3"/>
        <v>1565</v>
      </c>
      <c r="L13" s="100">
        <f t="shared" si="4"/>
        <v>200</v>
      </c>
      <c r="M13" s="100">
        <f t="shared" si="5"/>
        <v>200</v>
      </c>
      <c r="N13" s="100">
        <v>0</v>
      </c>
    </row>
    <row r="14" ht="32.1" customHeight="1" spans="1:14">
      <c r="A14" s="98">
        <v>8</v>
      </c>
      <c r="B14" s="99" t="s">
        <v>471</v>
      </c>
      <c r="C14" s="100" t="s">
        <v>472</v>
      </c>
      <c r="D14" s="100" t="s">
        <v>40</v>
      </c>
      <c r="E14" s="101">
        <v>863.3288091</v>
      </c>
      <c r="F14" s="101">
        <v>1287.8442051</v>
      </c>
      <c r="G14" s="101">
        <v>3277.3780336</v>
      </c>
      <c r="H14" s="102">
        <f t="shared" si="1"/>
        <v>1.54485598539112</v>
      </c>
      <c r="I14" s="102" t="str">
        <f t="shared" si="2"/>
        <v>达到条件</v>
      </c>
      <c r="J14" s="102" t="str">
        <f t="shared" si="0"/>
        <v>未达到条件</v>
      </c>
      <c r="K14" s="113">
        <f t="shared" si="3"/>
        <v>655</v>
      </c>
      <c r="L14" s="100">
        <f t="shared" si="4"/>
        <v>200</v>
      </c>
      <c r="M14" s="100">
        <f t="shared" si="5"/>
        <v>200</v>
      </c>
      <c r="N14" s="100">
        <v>0</v>
      </c>
    </row>
    <row r="15" ht="32.1" customHeight="1" spans="1:14">
      <c r="A15" s="98">
        <v>9</v>
      </c>
      <c r="B15" s="99" t="s">
        <v>90</v>
      </c>
      <c r="C15" s="100" t="s">
        <v>496</v>
      </c>
      <c r="D15" s="100" t="s">
        <v>88</v>
      </c>
      <c r="E15" s="101">
        <v>32950.0977149</v>
      </c>
      <c r="F15" s="101">
        <v>21203.129339</v>
      </c>
      <c r="G15" s="101">
        <v>109518.8834422</v>
      </c>
      <c r="H15" s="102">
        <f t="shared" si="1"/>
        <v>4.16522262781071</v>
      </c>
      <c r="I15" s="102" t="str">
        <f t="shared" si="2"/>
        <v>达到条件</v>
      </c>
      <c r="J15" s="102" t="str">
        <f t="shared" si="0"/>
        <v>第三档激励条件</v>
      </c>
      <c r="K15" s="113">
        <f t="shared" si="3"/>
        <v>21903</v>
      </c>
      <c r="L15" s="100">
        <f t="shared" si="4"/>
        <v>2200</v>
      </c>
      <c r="M15" s="100">
        <f t="shared" si="5"/>
        <v>200</v>
      </c>
      <c r="N15" s="100">
        <v>2000</v>
      </c>
    </row>
    <row r="16" ht="32.1" customHeight="1" spans="1:14">
      <c r="A16" s="98">
        <v>10</v>
      </c>
      <c r="B16" s="99" t="s">
        <v>106</v>
      </c>
      <c r="C16" s="100" t="s">
        <v>497</v>
      </c>
      <c r="D16" s="100" t="s">
        <v>88</v>
      </c>
      <c r="E16" s="101">
        <v>3078.9711438</v>
      </c>
      <c r="F16" s="101">
        <v>1487.8156634</v>
      </c>
      <c r="G16" s="101">
        <v>7774.3757502</v>
      </c>
      <c r="H16" s="102">
        <f t="shared" si="1"/>
        <v>4.22536221485514</v>
      </c>
      <c r="I16" s="102" t="str">
        <f t="shared" si="2"/>
        <v>达到条件</v>
      </c>
      <c r="J16" s="102" t="str">
        <f t="shared" si="0"/>
        <v>未达到条件</v>
      </c>
      <c r="K16" s="113">
        <f t="shared" si="3"/>
        <v>1554</v>
      </c>
      <c r="L16" s="100">
        <f t="shared" si="4"/>
        <v>200</v>
      </c>
      <c r="M16" s="100">
        <f t="shared" si="5"/>
        <v>200</v>
      </c>
      <c r="N16" s="100">
        <v>0</v>
      </c>
    </row>
    <row r="17" ht="32.1" customHeight="1" spans="1:14">
      <c r="A17" s="98">
        <v>11</v>
      </c>
      <c r="B17" s="99" t="s">
        <v>498</v>
      </c>
      <c r="C17" s="100" t="s">
        <v>499</v>
      </c>
      <c r="D17" s="100" t="s">
        <v>88</v>
      </c>
      <c r="E17" s="101">
        <v>1501.7857583</v>
      </c>
      <c r="F17" s="101">
        <v>3065.1854155</v>
      </c>
      <c r="G17" s="101">
        <v>3072.6660164</v>
      </c>
      <c r="H17" s="102">
        <f t="shared" si="1"/>
        <v>0.00244050518515848</v>
      </c>
      <c r="I17" s="102" t="str">
        <f t="shared" si="2"/>
        <v>未达到条件</v>
      </c>
      <c r="J17" s="102" t="str">
        <f t="shared" si="0"/>
        <v>未达到条件</v>
      </c>
      <c r="K17" s="113">
        <f t="shared" si="3"/>
        <v>614</v>
      </c>
      <c r="L17" s="100">
        <f t="shared" si="4"/>
        <v>0</v>
      </c>
      <c r="M17" s="100">
        <f t="shared" si="5"/>
        <v>0</v>
      </c>
      <c r="N17" s="100">
        <v>0</v>
      </c>
    </row>
    <row r="18" ht="32.1" customHeight="1" spans="1:14">
      <c r="A18" s="98">
        <v>12</v>
      </c>
      <c r="B18" s="99" t="s">
        <v>92</v>
      </c>
      <c r="C18" s="100" t="s">
        <v>502</v>
      </c>
      <c r="D18" s="100" t="s">
        <v>88</v>
      </c>
      <c r="E18" s="101">
        <v>8743.8600499</v>
      </c>
      <c r="F18" s="101">
        <v>16934.1604909</v>
      </c>
      <c r="G18" s="101">
        <v>28923.3715116</v>
      </c>
      <c r="H18" s="102">
        <f t="shared" si="1"/>
        <v>0.707989689075092</v>
      </c>
      <c r="I18" s="102" t="str">
        <f t="shared" si="2"/>
        <v>达到条件</v>
      </c>
      <c r="J18" s="102" t="str">
        <f t="shared" si="0"/>
        <v>未达到条件</v>
      </c>
      <c r="K18" s="113">
        <f t="shared" si="3"/>
        <v>5784</v>
      </c>
      <c r="L18" s="100">
        <f t="shared" si="4"/>
        <v>200</v>
      </c>
      <c r="M18" s="100">
        <f t="shared" si="5"/>
        <v>200</v>
      </c>
      <c r="N18" s="100">
        <v>0</v>
      </c>
    </row>
    <row r="19" ht="32.1" customHeight="1" spans="1:14">
      <c r="A19" s="98">
        <v>13</v>
      </c>
      <c r="B19" s="99" t="s">
        <v>531</v>
      </c>
      <c r="C19" s="100" t="s">
        <v>532</v>
      </c>
      <c r="D19" s="100" t="s">
        <v>109</v>
      </c>
      <c r="E19" s="101">
        <v>1231.5364028</v>
      </c>
      <c r="F19" s="101">
        <v>1629.6602431</v>
      </c>
      <c r="G19" s="101">
        <v>9606.2914788</v>
      </c>
      <c r="H19" s="102">
        <f t="shared" si="1"/>
        <v>4.89465903673674</v>
      </c>
      <c r="I19" s="102" t="str">
        <f t="shared" si="2"/>
        <v>达到条件</v>
      </c>
      <c r="J19" s="102" t="str">
        <f t="shared" si="0"/>
        <v>未达到条件</v>
      </c>
      <c r="K19" s="113">
        <f t="shared" si="3"/>
        <v>1921</v>
      </c>
      <c r="L19" s="100">
        <f t="shared" si="4"/>
        <v>200</v>
      </c>
      <c r="M19" s="100">
        <f t="shared" si="5"/>
        <v>200</v>
      </c>
      <c r="N19" s="100">
        <v>0</v>
      </c>
    </row>
    <row r="20" ht="32.1" customHeight="1" spans="1:14">
      <c r="A20" s="98">
        <v>14</v>
      </c>
      <c r="B20" s="99" t="s">
        <v>552</v>
      </c>
      <c r="C20" s="100" t="s">
        <v>553</v>
      </c>
      <c r="D20" s="100" t="s">
        <v>149</v>
      </c>
      <c r="E20" s="101">
        <v>630.445952</v>
      </c>
      <c r="F20" s="101">
        <v>711.751713</v>
      </c>
      <c r="G20" s="101">
        <v>2262.4320266</v>
      </c>
      <c r="H20" s="102">
        <f t="shared" si="1"/>
        <v>2.17868153357012</v>
      </c>
      <c r="I20" s="102" t="str">
        <f t="shared" si="2"/>
        <v>达到条件</v>
      </c>
      <c r="J20" s="102" t="str">
        <f t="shared" si="0"/>
        <v>未达到条件</v>
      </c>
      <c r="K20" s="113">
        <f t="shared" si="3"/>
        <v>452</v>
      </c>
      <c r="L20" s="100">
        <f t="shared" si="4"/>
        <v>200</v>
      </c>
      <c r="M20" s="100">
        <f t="shared" si="5"/>
        <v>200</v>
      </c>
      <c r="N20" s="100">
        <v>0</v>
      </c>
    </row>
    <row r="21" ht="32.1" customHeight="1" spans="1:14">
      <c r="A21" s="98">
        <v>15</v>
      </c>
      <c r="B21" s="99" t="s">
        <v>554</v>
      </c>
      <c r="C21" s="100" t="s">
        <v>555</v>
      </c>
      <c r="D21" s="100" t="s">
        <v>149</v>
      </c>
      <c r="E21" s="101">
        <v>71.9747047</v>
      </c>
      <c r="F21" s="101">
        <v>366.8306451</v>
      </c>
      <c r="G21" s="101">
        <v>1955.2990893</v>
      </c>
      <c r="H21" s="102">
        <f t="shared" si="1"/>
        <v>4.33025011791742</v>
      </c>
      <c r="I21" s="102" t="str">
        <f t="shared" si="2"/>
        <v>达到条件</v>
      </c>
      <c r="J21" s="102" t="str">
        <f t="shared" si="0"/>
        <v>未达到条件</v>
      </c>
      <c r="K21" s="113">
        <f t="shared" si="3"/>
        <v>391</v>
      </c>
      <c r="L21" s="100">
        <f t="shared" si="4"/>
        <v>200</v>
      </c>
      <c r="M21" s="100">
        <f t="shared" si="5"/>
        <v>200</v>
      </c>
      <c r="N21" s="100">
        <v>0</v>
      </c>
    </row>
    <row r="22" ht="32.1" customHeight="1" spans="1:14">
      <c r="A22" s="103">
        <v>16</v>
      </c>
      <c r="B22" s="104" t="s">
        <v>560</v>
      </c>
      <c r="C22" s="105" t="s">
        <v>561</v>
      </c>
      <c r="D22" s="105" t="s">
        <v>149</v>
      </c>
      <c r="E22" s="106">
        <v>222.810784</v>
      </c>
      <c r="F22" s="106">
        <v>112.8167097</v>
      </c>
      <c r="G22" s="106">
        <v>462.2732594</v>
      </c>
      <c r="H22" s="107">
        <f t="shared" si="1"/>
        <v>3.09756019856693</v>
      </c>
      <c r="I22" s="107" t="str">
        <f t="shared" si="2"/>
        <v>达到条件</v>
      </c>
      <c r="J22" s="107" t="str">
        <f t="shared" si="0"/>
        <v>未达到条件</v>
      </c>
      <c r="K22" s="114">
        <f t="shared" si="3"/>
        <v>92</v>
      </c>
      <c r="L22" s="105">
        <f t="shared" si="4"/>
        <v>0</v>
      </c>
      <c r="M22" s="105">
        <v>0</v>
      </c>
      <c r="N22" s="105">
        <v>0</v>
      </c>
    </row>
    <row r="23" ht="32.1" customHeight="1" spans="1:14">
      <c r="A23" s="98">
        <v>17</v>
      </c>
      <c r="B23" s="99" t="s">
        <v>562</v>
      </c>
      <c r="C23" s="100" t="s">
        <v>563</v>
      </c>
      <c r="D23" s="100" t="s">
        <v>149</v>
      </c>
      <c r="E23" s="101">
        <v>671.6490306</v>
      </c>
      <c r="F23" s="101">
        <v>290.8597368</v>
      </c>
      <c r="G23" s="101">
        <v>2044.7110242</v>
      </c>
      <c r="H23" s="102">
        <f t="shared" si="1"/>
        <v>6.02988679937498</v>
      </c>
      <c r="I23" s="102" t="str">
        <f t="shared" si="2"/>
        <v>达到条件</v>
      </c>
      <c r="J23" s="102" t="str">
        <f t="shared" si="0"/>
        <v>未达到条件</v>
      </c>
      <c r="K23" s="113">
        <f t="shared" si="3"/>
        <v>408</v>
      </c>
      <c r="L23" s="100">
        <f t="shared" si="4"/>
        <v>200</v>
      </c>
      <c r="M23" s="100">
        <f t="shared" si="5"/>
        <v>200</v>
      </c>
      <c r="N23" s="100">
        <v>0</v>
      </c>
    </row>
    <row r="24" ht="32.1" customHeight="1" spans="1:14">
      <c r="A24" s="98">
        <v>18</v>
      </c>
      <c r="B24" s="99" t="s">
        <v>573</v>
      </c>
      <c r="C24" s="100" t="s">
        <v>574</v>
      </c>
      <c r="D24" s="100" t="s">
        <v>166</v>
      </c>
      <c r="E24" s="101">
        <v>635.1903894</v>
      </c>
      <c r="F24" s="101">
        <v>336.5604027</v>
      </c>
      <c r="G24" s="101">
        <v>1371.9633106</v>
      </c>
      <c r="H24" s="102">
        <f t="shared" si="1"/>
        <v>3.07642521102795</v>
      </c>
      <c r="I24" s="102" t="str">
        <f t="shared" si="2"/>
        <v>达到条件</v>
      </c>
      <c r="J24" s="102" t="str">
        <f t="shared" si="0"/>
        <v>未达到条件</v>
      </c>
      <c r="K24" s="113">
        <f t="shared" si="3"/>
        <v>274</v>
      </c>
      <c r="L24" s="100">
        <f t="shared" si="4"/>
        <v>200</v>
      </c>
      <c r="M24" s="100">
        <f t="shared" si="5"/>
        <v>200</v>
      </c>
      <c r="N24" s="100">
        <v>0</v>
      </c>
    </row>
    <row r="25" ht="32.1" customHeight="1" spans="1:14">
      <c r="A25" s="108">
        <v>19</v>
      </c>
      <c r="B25" s="109" t="s">
        <v>580</v>
      </c>
      <c r="C25" s="110" t="s">
        <v>581</v>
      </c>
      <c r="D25" s="110" t="s">
        <v>166</v>
      </c>
      <c r="E25" s="111">
        <v>471.3973325</v>
      </c>
      <c r="F25" s="111">
        <v>-51.0925683</v>
      </c>
      <c r="G25" s="111">
        <v>950.7557596</v>
      </c>
      <c r="H25" s="112">
        <f t="shared" si="1"/>
        <v>19.6084941750716</v>
      </c>
      <c r="I25" s="112" t="str">
        <f t="shared" si="2"/>
        <v>达到条件</v>
      </c>
      <c r="J25" s="112" t="str">
        <f t="shared" si="0"/>
        <v>未达到条件</v>
      </c>
      <c r="K25" s="115">
        <f t="shared" si="3"/>
        <v>190</v>
      </c>
      <c r="L25" s="110">
        <f t="shared" si="4"/>
        <v>200</v>
      </c>
      <c r="M25" s="110">
        <v>200</v>
      </c>
      <c r="N25" s="110">
        <v>0</v>
      </c>
    </row>
    <row r="26" s="4" customFormat="1" ht="32.1" customHeight="1" spans="1:14">
      <c r="A26" s="18"/>
      <c r="B26" s="26" t="s">
        <v>623</v>
      </c>
      <c r="C26" s="18"/>
      <c r="D26" s="18"/>
      <c r="E26" s="19">
        <f>SUM(E27:E41)</f>
        <v>61044.4542343</v>
      </c>
      <c r="F26" s="19">
        <f>SUM(F27:F41)</f>
        <v>63252.8273917</v>
      </c>
      <c r="G26" s="19">
        <f>SUM(G27:G41)</f>
        <v>115563.3092952</v>
      </c>
      <c r="H26" s="97">
        <f t="shared" ref="H26:H57" si="6">IF(F26&gt;0,((G26-F26)/F26),((G26-F26)/(-F26)))</f>
        <v>0.827006223446134</v>
      </c>
      <c r="I26" s="97"/>
      <c r="J26" s="97"/>
      <c r="K26" s="113">
        <f t="shared" si="3"/>
        <v>23112</v>
      </c>
      <c r="L26" s="45">
        <f>SUM(L27:L41)</f>
        <v>2500</v>
      </c>
      <c r="M26" s="45">
        <f>SUM(M27:M41)</f>
        <v>2000</v>
      </c>
      <c r="N26" s="45">
        <f>SUM(N27:N41)</f>
        <v>500</v>
      </c>
    </row>
    <row r="27" ht="32.1" customHeight="1" spans="1:14">
      <c r="A27" s="98">
        <v>1</v>
      </c>
      <c r="B27" s="99" t="s">
        <v>395</v>
      </c>
      <c r="C27" s="100" t="s">
        <v>396</v>
      </c>
      <c r="D27" s="100" t="s">
        <v>6</v>
      </c>
      <c r="E27" s="101">
        <v>6009.3077708</v>
      </c>
      <c r="F27" s="101">
        <v>4281.8741041</v>
      </c>
      <c r="G27" s="101">
        <v>5764.9959636</v>
      </c>
      <c r="H27" s="102">
        <f t="shared" si="6"/>
        <v>0.34637213132443</v>
      </c>
      <c r="I27" s="102" t="str">
        <f t="shared" ref="I27:I41" si="7">IF(G27&gt;E27,(IF(H27&gt;20%,"达到条件","未达到条件")),"未达到条件")</f>
        <v>未达到条件</v>
      </c>
      <c r="J27" s="102" t="str">
        <f t="shared" ref="J27:J41" si="8">IF(I27="达到条件",(IF(G27&gt;10000,(IF((H27-$H$5)&gt;0,(IF((H27-$H$5)&gt;5%,(IF((H27-$H$5)&gt;20%,"第三档激励条件","第二档激励条件")),"第一档激励条件")),"未达到条件")),"未达到条件")),"未达到条件")</f>
        <v>未达到条件</v>
      </c>
      <c r="K27" s="113">
        <f t="shared" si="3"/>
        <v>1152</v>
      </c>
      <c r="L27" s="100">
        <f t="shared" si="4"/>
        <v>0</v>
      </c>
      <c r="M27" s="100">
        <f t="shared" si="5"/>
        <v>0</v>
      </c>
      <c r="N27" s="100">
        <v>0</v>
      </c>
    </row>
    <row r="28" ht="32.1" customHeight="1" spans="1:14">
      <c r="A28" s="98">
        <v>2</v>
      </c>
      <c r="B28" s="99" t="s">
        <v>9</v>
      </c>
      <c r="C28" s="100" t="s">
        <v>399</v>
      </c>
      <c r="D28" s="100" t="s">
        <v>6</v>
      </c>
      <c r="E28" s="101">
        <v>503.2327558</v>
      </c>
      <c r="F28" s="101">
        <v>3272.1700312</v>
      </c>
      <c r="G28" s="101">
        <v>4160.5307467</v>
      </c>
      <c r="H28" s="102">
        <f t="shared" si="6"/>
        <v>0.271489778046226</v>
      </c>
      <c r="I28" s="102" t="str">
        <f t="shared" si="7"/>
        <v>达到条件</v>
      </c>
      <c r="J28" s="102" t="str">
        <f t="shared" si="8"/>
        <v>未达到条件</v>
      </c>
      <c r="K28" s="113">
        <f t="shared" si="3"/>
        <v>832</v>
      </c>
      <c r="L28" s="100">
        <f t="shared" si="4"/>
        <v>200</v>
      </c>
      <c r="M28" s="100">
        <f t="shared" si="5"/>
        <v>200</v>
      </c>
      <c r="N28" s="100">
        <v>0</v>
      </c>
    </row>
    <row r="29" ht="32.1" customHeight="1" spans="1:14">
      <c r="A29" s="98">
        <v>3</v>
      </c>
      <c r="B29" s="99" t="s">
        <v>424</v>
      </c>
      <c r="C29" s="100" t="s">
        <v>425</v>
      </c>
      <c r="D29" s="100" t="s">
        <v>22</v>
      </c>
      <c r="E29" s="101">
        <v>3909.4181097</v>
      </c>
      <c r="F29" s="101">
        <v>4249.5374725</v>
      </c>
      <c r="G29" s="101">
        <v>7275.6077051</v>
      </c>
      <c r="H29" s="102">
        <f t="shared" si="6"/>
        <v>0.712094022510117</v>
      </c>
      <c r="I29" s="102" t="str">
        <f t="shared" si="7"/>
        <v>达到条件</v>
      </c>
      <c r="J29" s="102" t="str">
        <f t="shared" si="8"/>
        <v>未达到条件</v>
      </c>
      <c r="K29" s="113">
        <f t="shared" si="3"/>
        <v>1455</v>
      </c>
      <c r="L29" s="100">
        <f t="shared" si="4"/>
        <v>200</v>
      </c>
      <c r="M29" s="100">
        <f t="shared" si="5"/>
        <v>200</v>
      </c>
      <c r="N29" s="100">
        <v>0</v>
      </c>
    </row>
    <row r="30" ht="32.1" customHeight="1" spans="1:14">
      <c r="A30" s="98">
        <v>4</v>
      </c>
      <c r="B30" s="99" t="s">
        <v>436</v>
      </c>
      <c r="C30" s="100" t="s">
        <v>437</v>
      </c>
      <c r="D30" s="100" t="s">
        <v>22</v>
      </c>
      <c r="E30" s="101">
        <v>7334.1090646</v>
      </c>
      <c r="F30" s="101">
        <v>8549.8712896</v>
      </c>
      <c r="G30" s="101">
        <v>9897.0412783</v>
      </c>
      <c r="H30" s="102">
        <f t="shared" si="6"/>
        <v>0.157566113344734</v>
      </c>
      <c r="I30" s="102" t="str">
        <f t="shared" si="7"/>
        <v>未达到条件</v>
      </c>
      <c r="J30" s="102" t="str">
        <f t="shared" si="8"/>
        <v>未达到条件</v>
      </c>
      <c r="K30" s="113">
        <f t="shared" si="3"/>
        <v>1979</v>
      </c>
      <c r="L30" s="100">
        <f t="shared" si="4"/>
        <v>0</v>
      </c>
      <c r="M30" s="100">
        <f t="shared" si="5"/>
        <v>0</v>
      </c>
      <c r="N30" s="100">
        <v>0</v>
      </c>
    </row>
    <row r="31" ht="32.1" customHeight="1" spans="1:14">
      <c r="A31" s="103">
        <v>5</v>
      </c>
      <c r="B31" s="104" t="s">
        <v>440</v>
      </c>
      <c r="C31" s="105" t="s">
        <v>441</v>
      </c>
      <c r="D31" s="105" t="s">
        <v>36</v>
      </c>
      <c r="E31" s="106">
        <v>1.595698</v>
      </c>
      <c r="F31" s="106">
        <v>140.544451</v>
      </c>
      <c r="G31" s="106">
        <v>229.9191765</v>
      </c>
      <c r="H31" s="107">
        <f t="shared" si="6"/>
        <v>0.635917852779545</v>
      </c>
      <c r="I31" s="107" t="str">
        <f t="shared" si="7"/>
        <v>达到条件</v>
      </c>
      <c r="J31" s="107" t="str">
        <f t="shared" si="8"/>
        <v>未达到条件</v>
      </c>
      <c r="K31" s="114">
        <f t="shared" si="3"/>
        <v>45</v>
      </c>
      <c r="L31" s="105">
        <f t="shared" si="4"/>
        <v>0</v>
      </c>
      <c r="M31" s="105">
        <v>0</v>
      </c>
      <c r="N31" s="105">
        <v>0</v>
      </c>
    </row>
    <row r="32" ht="32.1" customHeight="1" spans="1:14">
      <c r="A32" s="98">
        <v>6</v>
      </c>
      <c r="B32" s="99" t="s">
        <v>478</v>
      </c>
      <c r="C32" s="100" t="s">
        <v>479</v>
      </c>
      <c r="D32" s="100" t="s">
        <v>66</v>
      </c>
      <c r="E32" s="101">
        <v>2646.8448348</v>
      </c>
      <c r="F32" s="101">
        <v>2140.8914918</v>
      </c>
      <c r="G32" s="101">
        <v>8718.377971</v>
      </c>
      <c r="H32" s="102">
        <f t="shared" si="6"/>
        <v>3.07231193378691</v>
      </c>
      <c r="I32" s="102" t="str">
        <f t="shared" si="7"/>
        <v>达到条件</v>
      </c>
      <c r="J32" s="102" t="str">
        <f t="shared" si="8"/>
        <v>未达到条件</v>
      </c>
      <c r="K32" s="113">
        <f t="shared" si="3"/>
        <v>1743</v>
      </c>
      <c r="L32" s="100">
        <f t="shared" si="4"/>
        <v>200</v>
      </c>
      <c r="M32" s="100">
        <f t="shared" si="5"/>
        <v>200</v>
      </c>
      <c r="N32" s="100">
        <v>0</v>
      </c>
    </row>
    <row r="33" ht="32.1" customHeight="1" spans="1:14">
      <c r="A33" s="98">
        <v>7</v>
      </c>
      <c r="B33" s="99" t="s">
        <v>486</v>
      </c>
      <c r="C33" s="100" t="s">
        <v>487</v>
      </c>
      <c r="D33" s="100" t="s">
        <v>66</v>
      </c>
      <c r="E33" s="101">
        <v>1829.036416</v>
      </c>
      <c r="F33" s="101">
        <v>720.9499164</v>
      </c>
      <c r="G33" s="101">
        <v>3253.389525</v>
      </c>
      <c r="H33" s="102">
        <f t="shared" si="6"/>
        <v>3.51264290485741</v>
      </c>
      <c r="I33" s="102" t="str">
        <f t="shared" si="7"/>
        <v>达到条件</v>
      </c>
      <c r="J33" s="102" t="str">
        <f t="shared" si="8"/>
        <v>未达到条件</v>
      </c>
      <c r="K33" s="113">
        <f t="shared" si="3"/>
        <v>650</v>
      </c>
      <c r="L33" s="100">
        <f t="shared" si="4"/>
        <v>200</v>
      </c>
      <c r="M33" s="100">
        <f t="shared" si="5"/>
        <v>200</v>
      </c>
      <c r="N33" s="100">
        <v>0</v>
      </c>
    </row>
    <row r="34" ht="32.1" customHeight="1" spans="1:14">
      <c r="A34" s="98">
        <v>8</v>
      </c>
      <c r="B34" s="99" t="s">
        <v>488</v>
      </c>
      <c r="C34" s="100" t="s">
        <v>489</v>
      </c>
      <c r="D34" s="100" t="s">
        <v>66</v>
      </c>
      <c r="E34" s="101">
        <v>1082.9420882</v>
      </c>
      <c r="F34" s="101">
        <v>2278.649406</v>
      </c>
      <c r="G34" s="101">
        <v>4584.9282616</v>
      </c>
      <c r="H34" s="102">
        <f t="shared" si="6"/>
        <v>1.01212536229893</v>
      </c>
      <c r="I34" s="102" t="str">
        <f t="shared" si="7"/>
        <v>达到条件</v>
      </c>
      <c r="J34" s="102" t="str">
        <f t="shared" si="8"/>
        <v>未达到条件</v>
      </c>
      <c r="K34" s="113">
        <f t="shared" si="3"/>
        <v>916</v>
      </c>
      <c r="L34" s="100">
        <f t="shared" si="4"/>
        <v>200</v>
      </c>
      <c r="M34" s="100">
        <f t="shared" si="5"/>
        <v>200</v>
      </c>
      <c r="N34" s="100">
        <v>0</v>
      </c>
    </row>
    <row r="35" ht="32.1" customHeight="1" spans="1:14">
      <c r="A35" s="98">
        <v>9</v>
      </c>
      <c r="B35" s="99" t="s">
        <v>521</v>
      </c>
      <c r="C35" s="100" t="s">
        <v>522</v>
      </c>
      <c r="D35" s="100" t="s">
        <v>109</v>
      </c>
      <c r="E35" s="101">
        <v>10869.2305973</v>
      </c>
      <c r="F35" s="101">
        <v>6660.0749854</v>
      </c>
      <c r="G35" s="101">
        <v>27228.0666296</v>
      </c>
      <c r="H35" s="102">
        <f t="shared" si="6"/>
        <v>3.08825226281813</v>
      </c>
      <c r="I35" s="102" t="str">
        <f t="shared" si="7"/>
        <v>达到条件</v>
      </c>
      <c r="J35" s="102" t="str">
        <f t="shared" si="8"/>
        <v>第二档激励条件</v>
      </c>
      <c r="K35" s="113">
        <f t="shared" si="3"/>
        <v>5445</v>
      </c>
      <c r="L35" s="100">
        <f t="shared" si="4"/>
        <v>700</v>
      </c>
      <c r="M35" s="100">
        <f t="shared" si="5"/>
        <v>200</v>
      </c>
      <c r="N35" s="100">
        <v>500</v>
      </c>
    </row>
    <row r="36" ht="32.1" customHeight="1" spans="1:14">
      <c r="A36" s="98">
        <v>10</v>
      </c>
      <c r="B36" s="99" t="s">
        <v>542</v>
      </c>
      <c r="C36" s="100" t="s">
        <v>543</v>
      </c>
      <c r="D36" s="100" t="s">
        <v>128</v>
      </c>
      <c r="E36" s="101">
        <v>377.0435939</v>
      </c>
      <c r="F36" s="101">
        <v>1057.0694166</v>
      </c>
      <c r="G36" s="101">
        <v>1462.1117346</v>
      </c>
      <c r="H36" s="102">
        <f t="shared" si="6"/>
        <v>0.38317475809942</v>
      </c>
      <c r="I36" s="102" t="str">
        <f t="shared" si="7"/>
        <v>达到条件</v>
      </c>
      <c r="J36" s="102" t="str">
        <f t="shared" si="8"/>
        <v>未达到条件</v>
      </c>
      <c r="K36" s="113">
        <f t="shared" si="3"/>
        <v>292</v>
      </c>
      <c r="L36" s="100">
        <f t="shared" si="4"/>
        <v>200</v>
      </c>
      <c r="M36" s="100">
        <f t="shared" si="5"/>
        <v>200</v>
      </c>
      <c r="N36" s="100">
        <v>0</v>
      </c>
    </row>
    <row r="37" ht="32.1" customHeight="1" spans="1:14">
      <c r="A37" s="103">
        <v>11</v>
      </c>
      <c r="B37" s="104" t="s">
        <v>584</v>
      </c>
      <c r="C37" s="105" t="s">
        <v>585</v>
      </c>
      <c r="D37" s="105" t="s">
        <v>166</v>
      </c>
      <c r="E37" s="106">
        <v>61.9131389</v>
      </c>
      <c r="F37" s="106">
        <v>-34.4045867</v>
      </c>
      <c r="G37" s="106">
        <v>86.6996082</v>
      </c>
      <c r="H37" s="107">
        <f t="shared" si="6"/>
        <v>3.52000144503988</v>
      </c>
      <c r="I37" s="107" t="str">
        <f t="shared" si="7"/>
        <v>达到条件</v>
      </c>
      <c r="J37" s="107" t="str">
        <f t="shared" si="8"/>
        <v>未达到条件</v>
      </c>
      <c r="K37" s="114">
        <f t="shared" si="3"/>
        <v>17</v>
      </c>
      <c r="L37" s="105">
        <f t="shared" si="4"/>
        <v>0</v>
      </c>
      <c r="M37" s="105">
        <v>0</v>
      </c>
      <c r="N37" s="105">
        <v>0</v>
      </c>
    </row>
    <row r="38" ht="32.1" customHeight="1" spans="1:14">
      <c r="A38" s="98">
        <v>12</v>
      </c>
      <c r="B38" s="99" t="s">
        <v>592</v>
      </c>
      <c r="C38" s="100" t="s">
        <v>593</v>
      </c>
      <c r="D38" s="100" t="s">
        <v>181</v>
      </c>
      <c r="E38" s="101">
        <v>21887.96363</v>
      </c>
      <c r="F38" s="101">
        <v>27049.5603659</v>
      </c>
      <c r="G38" s="101">
        <v>32474.3266749</v>
      </c>
      <c r="H38" s="102">
        <f t="shared" si="6"/>
        <v>0.2005491488815</v>
      </c>
      <c r="I38" s="102" t="str">
        <f t="shared" si="7"/>
        <v>达到条件</v>
      </c>
      <c r="J38" s="102" t="str">
        <f t="shared" si="8"/>
        <v>未达到条件</v>
      </c>
      <c r="K38" s="113">
        <f t="shared" si="3"/>
        <v>6494</v>
      </c>
      <c r="L38" s="100">
        <f t="shared" si="4"/>
        <v>200</v>
      </c>
      <c r="M38" s="100">
        <f t="shared" si="5"/>
        <v>200</v>
      </c>
      <c r="N38" s="100">
        <v>0</v>
      </c>
    </row>
    <row r="39" ht="32.1" customHeight="1" spans="1:14">
      <c r="A39" s="98">
        <v>13</v>
      </c>
      <c r="B39" s="99" t="s">
        <v>600</v>
      </c>
      <c r="C39" s="100" t="s">
        <v>601</v>
      </c>
      <c r="D39" s="100" t="s">
        <v>181</v>
      </c>
      <c r="E39" s="101">
        <v>2687.4445804</v>
      </c>
      <c r="F39" s="101">
        <v>584.4103812</v>
      </c>
      <c r="G39" s="101">
        <v>3916.6861021</v>
      </c>
      <c r="H39" s="102">
        <f t="shared" si="6"/>
        <v>5.70194477732868</v>
      </c>
      <c r="I39" s="102" t="str">
        <f t="shared" si="7"/>
        <v>达到条件</v>
      </c>
      <c r="J39" s="102" t="str">
        <f t="shared" si="8"/>
        <v>未达到条件</v>
      </c>
      <c r="K39" s="113">
        <f t="shared" si="3"/>
        <v>783</v>
      </c>
      <c r="L39" s="100">
        <f t="shared" si="4"/>
        <v>200</v>
      </c>
      <c r="M39" s="100">
        <f t="shared" si="5"/>
        <v>200</v>
      </c>
      <c r="N39" s="100">
        <v>0</v>
      </c>
    </row>
    <row r="40" ht="32.1" customHeight="1" spans="1:14">
      <c r="A40" s="98">
        <v>14</v>
      </c>
      <c r="B40" s="99" t="s">
        <v>602</v>
      </c>
      <c r="C40" s="100" t="s">
        <v>603</v>
      </c>
      <c r="D40" s="100" t="s">
        <v>181</v>
      </c>
      <c r="E40" s="101">
        <v>316.3098571</v>
      </c>
      <c r="F40" s="101">
        <v>-73.6860821</v>
      </c>
      <c r="G40" s="101">
        <v>266.566675</v>
      </c>
      <c r="H40" s="102">
        <f t="shared" si="6"/>
        <v>4.61759870253707</v>
      </c>
      <c r="I40" s="102" t="str">
        <f t="shared" si="7"/>
        <v>未达到条件</v>
      </c>
      <c r="J40" s="102" t="str">
        <f t="shared" si="8"/>
        <v>未达到条件</v>
      </c>
      <c r="K40" s="113">
        <f t="shared" ref="K40:K71" si="9">ROUNDDOWN(G40*0.2,0)</f>
        <v>53</v>
      </c>
      <c r="L40" s="100">
        <f t="shared" ref="L40:L71" si="10">M40+N40</f>
        <v>0</v>
      </c>
      <c r="M40" s="100">
        <f t="shared" ref="M40:M71" si="11">IF(I40="达到条件",(IF(K40&gt;200,200,K40)),0)</f>
        <v>0</v>
      </c>
      <c r="N40" s="100">
        <v>0</v>
      </c>
    </row>
    <row r="41" ht="32.1" customHeight="1" spans="1:14">
      <c r="A41" s="98">
        <v>15</v>
      </c>
      <c r="B41" s="99" t="s">
        <v>606</v>
      </c>
      <c r="C41" s="100" t="s">
        <v>607</v>
      </c>
      <c r="D41" s="100" t="s">
        <v>181</v>
      </c>
      <c r="E41" s="101">
        <v>1528.0620988</v>
      </c>
      <c r="F41" s="101">
        <v>2375.3147488</v>
      </c>
      <c r="G41" s="101">
        <v>6244.061243</v>
      </c>
      <c r="H41" s="102">
        <f t="shared" si="6"/>
        <v>1.62873004352559</v>
      </c>
      <c r="I41" s="102" t="str">
        <f t="shared" si="7"/>
        <v>达到条件</v>
      </c>
      <c r="J41" s="102" t="str">
        <f t="shared" si="8"/>
        <v>未达到条件</v>
      </c>
      <c r="K41" s="113">
        <f t="shared" si="9"/>
        <v>1248</v>
      </c>
      <c r="L41" s="100">
        <f t="shared" si="10"/>
        <v>200</v>
      </c>
      <c r="M41" s="100">
        <f t="shared" si="11"/>
        <v>200</v>
      </c>
      <c r="N41" s="100">
        <v>0</v>
      </c>
    </row>
    <row r="42" s="4" customFormat="1" ht="32.1" customHeight="1" spans="1:14">
      <c r="A42" s="18"/>
      <c r="B42" s="26" t="s">
        <v>624</v>
      </c>
      <c r="C42" s="18"/>
      <c r="D42" s="18"/>
      <c r="E42" s="19">
        <f>SUM(E43:E47)</f>
        <v>64791.9446428</v>
      </c>
      <c r="F42" s="19">
        <f>SUM(F43:F47)</f>
        <v>43958.0106021</v>
      </c>
      <c r="G42" s="19">
        <f>SUM(G43:G47)</f>
        <v>150729.3777195</v>
      </c>
      <c r="H42" s="97">
        <f t="shared" si="6"/>
        <v>2.42893992823914</v>
      </c>
      <c r="I42" s="97"/>
      <c r="J42" s="97"/>
      <c r="K42" s="113">
        <f t="shared" si="9"/>
        <v>30145</v>
      </c>
      <c r="L42" s="45">
        <f>SUM(L43:L47)</f>
        <v>2500</v>
      </c>
      <c r="M42" s="45">
        <f>SUM(M43:M47)</f>
        <v>1000</v>
      </c>
      <c r="N42" s="45">
        <f>SUM(N43:N47)</f>
        <v>1500</v>
      </c>
    </row>
    <row r="43" ht="32.1" customHeight="1" spans="1:14">
      <c r="A43" s="98">
        <v>1</v>
      </c>
      <c r="B43" s="99" t="s">
        <v>462</v>
      </c>
      <c r="C43" s="100" t="s">
        <v>463</v>
      </c>
      <c r="D43" s="100" t="s">
        <v>40</v>
      </c>
      <c r="E43" s="101">
        <v>7466.6595533</v>
      </c>
      <c r="F43" s="101">
        <v>3342.9930758</v>
      </c>
      <c r="G43" s="101">
        <v>13767.4029098</v>
      </c>
      <c r="H43" s="102">
        <f t="shared" si="6"/>
        <v>3.11828639713989</v>
      </c>
      <c r="I43" s="102" t="str">
        <f t="shared" ref="I43:I47" si="12">IF(G43&gt;E43,(IF(H43&gt;20%,"达到条件","未达到条件")),"未达到条件")</f>
        <v>达到条件</v>
      </c>
      <c r="J43" s="102" t="str">
        <f>IF(I43="达到条件",(IF(G43&gt;10000,(IF((H43-$H$5)&gt;0,(IF((H43-$H$5)&gt;5%,(IF((H43-$H$5)&gt;20%,"第三档激励条件","第二档激励条件")),"第一档激励条件")),"未达到条件")),"未达到条件")),"未达到条件")</f>
        <v>第二档激励条件</v>
      </c>
      <c r="K43" s="113">
        <f t="shared" si="9"/>
        <v>2753</v>
      </c>
      <c r="L43" s="100">
        <f t="shared" si="10"/>
        <v>700</v>
      </c>
      <c r="M43" s="100">
        <f t="shared" si="11"/>
        <v>200</v>
      </c>
      <c r="N43" s="100">
        <v>500</v>
      </c>
    </row>
    <row r="44" ht="32.1" customHeight="1" spans="1:14">
      <c r="A44" s="98">
        <v>2</v>
      </c>
      <c r="B44" s="99" t="s">
        <v>467</v>
      </c>
      <c r="C44" s="100" t="s">
        <v>468</v>
      </c>
      <c r="D44" s="100" t="s">
        <v>40</v>
      </c>
      <c r="E44" s="101">
        <v>4881.8435165</v>
      </c>
      <c r="F44" s="101">
        <v>5898.6153808</v>
      </c>
      <c r="G44" s="101">
        <v>18314.946987</v>
      </c>
      <c r="H44" s="102">
        <f t="shared" si="6"/>
        <v>2.10495697797405</v>
      </c>
      <c r="I44" s="102" t="str">
        <f t="shared" si="12"/>
        <v>达到条件</v>
      </c>
      <c r="J44" s="102" t="str">
        <f>IF(I44="达到条件",(IF(G44&gt;10000,(IF((H44-$H$5)&gt;0,(IF((H44-$H$5)&gt;5%,(IF((H44-$H$5)&gt;20%,"第三档激励条件","第二档激励条件")),"第一档激励条件")),"未达到条件")),"未达到条件")),"未达到条件")</f>
        <v>未达到条件</v>
      </c>
      <c r="K44" s="113">
        <f t="shared" si="9"/>
        <v>3662</v>
      </c>
      <c r="L44" s="100">
        <f t="shared" si="10"/>
        <v>200</v>
      </c>
      <c r="M44" s="100">
        <f t="shared" si="11"/>
        <v>200</v>
      </c>
      <c r="N44" s="100">
        <v>0</v>
      </c>
    </row>
    <row r="45" ht="32.1" customHeight="1" spans="1:14">
      <c r="A45" s="98">
        <v>3</v>
      </c>
      <c r="B45" s="99" t="s">
        <v>96</v>
      </c>
      <c r="C45" s="100" t="s">
        <v>507</v>
      </c>
      <c r="D45" s="100" t="s">
        <v>88</v>
      </c>
      <c r="E45" s="101">
        <v>8425.6756096</v>
      </c>
      <c r="F45" s="101">
        <v>8526.5749898</v>
      </c>
      <c r="G45" s="101">
        <v>23404.7583819</v>
      </c>
      <c r="H45" s="102">
        <f t="shared" si="6"/>
        <v>1.74491908062712</v>
      </c>
      <c r="I45" s="102" t="str">
        <f t="shared" si="12"/>
        <v>达到条件</v>
      </c>
      <c r="J45" s="102" t="str">
        <f>IF(I45="达到条件",(IF(G45&gt;10000,(IF((H45-$H$5)&gt;0,(IF((H45-$H$5)&gt;5%,(IF((H45-$H$5)&gt;20%,"第三档激励条件","第二档激励条件")),"第一档激励条件")),"未达到条件")),"未达到条件")),"未达到条件")</f>
        <v>未达到条件</v>
      </c>
      <c r="K45" s="113">
        <f t="shared" si="9"/>
        <v>4680</v>
      </c>
      <c r="L45" s="100">
        <f t="shared" si="10"/>
        <v>200</v>
      </c>
      <c r="M45" s="100">
        <f t="shared" si="11"/>
        <v>200</v>
      </c>
      <c r="N45" s="100">
        <v>0</v>
      </c>
    </row>
    <row r="46" ht="32.1" customHeight="1" spans="1:14">
      <c r="A46" s="98">
        <v>4</v>
      </c>
      <c r="B46" s="99" t="s">
        <v>527</v>
      </c>
      <c r="C46" s="100" t="s">
        <v>528</v>
      </c>
      <c r="D46" s="100" t="s">
        <v>109</v>
      </c>
      <c r="E46" s="101">
        <v>28818.4577176</v>
      </c>
      <c r="F46" s="101">
        <v>17804.0689916</v>
      </c>
      <c r="G46" s="101">
        <v>60156.1765464</v>
      </c>
      <c r="H46" s="102">
        <f t="shared" si="6"/>
        <v>2.37878810595386</v>
      </c>
      <c r="I46" s="102" t="str">
        <f t="shared" si="12"/>
        <v>达到条件</v>
      </c>
      <c r="J46" s="102" t="str">
        <f>IF(I46="达到条件",(IF(G46&gt;10000,(IF((H46-$H$5)&gt;0,(IF((H46-$H$5)&gt;5%,(IF((H46-$H$5)&gt;20%,"第三档激励条件","第二档激励条件")),"第一档激励条件")),"未达到条件")),"未达到条件")),"未达到条件")</f>
        <v>未达到条件</v>
      </c>
      <c r="K46" s="113">
        <f t="shared" si="9"/>
        <v>12031</v>
      </c>
      <c r="L46" s="100">
        <f t="shared" si="10"/>
        <v>200</v>
      </c>
      <c r="M46" s="100">
        <f t="shared" si="11"/>
        <v>200</v>
      </c>
      <c r="N46" s="100">
        <v>0</v>
      </c>
    </row>
    <row r="47" ht="32.1" customHeight="1" spans="1:14">
      <c r="A47" s="98">
        <v>5</v>
      </c>
      <c r="B47" s="99" t="s">
        <v>588</v>
      </c>
      <c r="C47" s="100" t="s">
        <v>589</v>
      </c>
      <c r="D47" s="100" t="s">
        <v>181</v>
      </c>
      <c r="E47" s="101">
        <v>15199.3082458</v>
      </c>
      <c r="F47" s="101">
        <v>8385.7581641</v>
      </c>
      <c r="G47" s="101">
        <v>35086.0928944</v>
      </c>
      <c r="H47" s="102">
        <f t="shared" si="6"/>
        <v>3.18400962772883</v>
      </c>
      <c r="I47" s="102" t="str">
        <f t="shared" si="12"/>
        <v>达到条件</v>
      </c>
      <c r="J47" s="102" t="str">
        <f>IF(I47="达到条件",(IF(G47&gt;10000,(IF((H47-$H$5)&gt;0,(IF((H47-$H$5)&gt;5%,(IF((H47-$H$5)&gt;20%,"第三档激励条件","第二档激励条件")),"第一档激励条件")),"未达到条件")),"未达到条件")),"未达到条件")</f>
        <v>第三档激励条件</v>
      </c>
      <c r="K47" s="113">
        <f t="shared" si="9"/>
        <v>7017</v>
      </c>
      <c r="L47" s="100">
        <f t="shared" si="10"/>
        <v>1200</v>
      </c>
      <c r="M47" s="100">
        <f t="shared" si="11"/>
        <v>200</v>
      </c>
      <c r="N47" s="100">
        <v>1000</v>
      </c>
    </row>
    <row r="48" s="4" customFormat="1" ht="32.1" customHeight="1" spans="1:14">
      <c r="A48" s="18"/>
      <c r="B48" s="26" t="s">
        <v>625</v>
      </c>
      <c r="C48" s="18"/>
      <c r="D48" s="18"/>
      <c r="E48" s="19">
        <f>SUM(E49:E51)</f>
        <v>10472.014116</v>
      </c>
      <c r="F48" s="19">
        <f>SUM(F49:F51)</f>
        <v>3788.7523504</v>
      </c>
      <c r="G48" s="19">
        <f>SUM(G49:G51)</f>
        <v>50720.8948696</v>
      </c>
      <c r="H48" s="97">
        <f t="shared" si="6"/>
        <v>12.3872288760824</v>
      </c>
      <c r="I48" s="97"/>
      <c r="J48" s="97"/>
      <c r="K48" s="113">
        <f t="shared" si="9"/>
        <v>10144</v>
      </c>
      <c r="L48" s="45">
        <f>SUM(L49:L51)</f>
        <v>2200</v>
      </c>
      <c r="M48" s="45">
        <f>SUM(M49:M51)</f>
        <v>200</v>
      </c>
      <c r="N48" s="45">
        <f>SUM(N49:N51)</f>
        <v>2000</v>
      </c>
    </row>
    <row r="49" ht="32.1" customHeight="1" spans="1:14">
      <c r="A49" s="98">
        <v>1</v>
      </c>
      <c r="B49" s="99" t="s">
        <v>444</v>
      </c>
      <c r="C49" s="100" t="s">
        <v>445</v>
      </c>
      <c r="D49" s="100" t="s">
        <v>36</v>
      </c>
      <c r="E49" s="101">
        <v>17.517359</v>
      </c>
      <c r="F49" s="101">
        <v>-911.7375101</v>
      </c>
      <c r="G49" s="101">
        <v>-190.7191396</v>
      </c>
      <c r="H49" s="102">
        <f t="shared" si="6"/>
        <v>0.790817930065111</v>
      </c>
      <c r="I49" s="102" t="str">
        <f t="shared" ref="I49:I51" si="13">IF(G49&gt;E49,(IF(H49&gt;20%,"达到条件","未达到条件")),"未达到条件")</f>
        <v>未达到条件</v>
      </c>
      <c r="J49" s="102" t="str">
        <f>IF(I49="达到条件",(IF(G49&gt;10000,(IF((H49-$H$5)&gt;0,(IF((H49-$H$5)&gt;5%,(IF((H49-$H$5)&gt;20%,"第三档激励条件","第二档激励条件")),"第一档激励条件")),"未达到条件")),"未达到条件")),"未达到条件")</f>
        <v>未达到条件</v>
      </c>
      <c r="K49" s="113">
        <f t="shared" si="9"/>
        <v>-38</v>
      </c>
      <c r="L49" s="100">
        <f t="shared" si="10"/>
        <v>0</v>
      </c>
      <c r="M49" s="100">
        <f t="shared" si="11"/>
        <v>0</v>
      </c>
      <c r="N49" s="100">
        <v>0</v>
      </c>
    </row>
    <row r="50" ht="32.1" customHeight="1" spans="1:14">
      <c r="A50" s="98">
        <v>2</v>
      </c>
      <c r="B50" s="99" t="s">
        <v>512</v>
      </c>
      <c r="C50" s="100" t="s">
        <v>513</v>
      </c>
      <c r="D50" s="100" t="s">
        <v>109</v>
      </c>
      <c r="E50" s="101">
        <v>10454.496757</v>
      </c>
      <c r="F50" s="101">
        <v>4658.3058042</v>
      </c>
      <c r="G50" s="101">
        <v>50627.9840888</v>
      </c>
      <c r="H50" s="102">
        <f t="shared" si="6"/>
        <v>9.86832557088739</v>
      </c>
      <c r="I50" s="102" t="str">
        <f t="shared" si="13"/>
        <v>达到条件</v>
      </c>
      <c r="J50" s="102" t="str">
        <f>IF(I50="达到条件",(IF(G50&gt;10000,(IF((H50-$H$5)&gt;0,(IF((H50-$H$5)&gt;5%,(IF((H50-$H$5)&gt;20%,"第三档激励条件","第二档激励条件")),"第一档激励条件")),"未达到条件")),"未达到条件")),"未达到条件")</f>
        <v>第三档激励条件</v>
      </c>
      <c r="K50" s="113">
        <f t="shared" si="9"/>
        <v>10125</v>
      </c>
      <c r="L50" s="100">
        <f t="shared" si="10"/>
        <v>2200</v>
      </c>
      <c r="M50" s="100">
        <f t="shared" si="11"/>
        <v>200</v>
      </c>
      <c r="N50" s="100">
        <v>2000</v>
      </c>
    </row>
    <row r="51" ht="32.1" customHeight="1" spans="1:14">
      <c r="A51" s="103">
        <v>3</v>
      </c>
      <c r="B51" s="104" t="s">
        <v>558</v>
      </c>
      <c r="C51" s="105" t="s">
        <v>559</v>
      </c>
      <c r="D51" s="105" t="s">
        <v>149</v>
      </c>
      <c r="E51" s="106">
        <v>0</v>
      </c>
      <c r="F51" s="106">
        <v>42.1840563</v>
      </c>
      <c r="G51" s="106">
        <v>283.6299204</v>
      </c>
      <c r="H51" s="107">
        <f t="shared" si="6"/>
        <v>5.72362843399676</v>
      </c>
      <c r="I51" s="107" t="str">
        <f t="shared" si="13"/>
        <v>达到条件</v>
      </c>
      <c r="J51" s="107" t="str">
        <f>IF(I51="达到条件",(IF(G51&gt;10000,(IF((H51-$H$5)&gt;0,(IF((H51-$H$5)&gt;5%,(IF((H51-$H$5)&gt;20%,"第三档激励条件","第二档激励条件")),"第一档激励条件")),"未达到条件")),"未达到条件")),"未达到条件")</f>
        <v>未达到条件</v>
      </c>
      <c r="K51" s="114">
        <f t="shared" si="9"/>
        <v>56</v>
      </c>
      <c r="L51" s="105">
        <f t="shared" si="10"/>
        <v>0</v>
      </c>
      <c r="M51" s="105">
        <v>0</v>
      </c>
      <c r="N51" s="105">
        <v>0</v>
      </c>
    </row>
    <row r="52" s="4" customFormat="1" ht="32.1" customHeight="1" spans="1:14">
      <c r="A52" s="18"/>
      <c r="B52" s="26" t="s">
        <v>626</v>
      </c>
      <c r="C52" s="18"/>
      <c r="D52" s="18"/>
      <c r="E52" s="19">
        <f>SUM(E53:E59)</f>
        <v>20936.4980829</v>
      </c>
      <c r="F52" s="19">
        <f>SUM(F53:F59)</f>
        <v>26284.1855241</v>
      </c>
      <c r="G52" s="19">
        <f>SUM(G53:G59)</f>
        <v>172634.0697816</v>
      </c>
      <c r="H52" s="97">
        <f t="shared" si="6"/>
        <v>5.56798247080213</v>
      </c>
      <c r="I52" s="97"/>
      <c r="J52" s="97"/>
      <c r="K52" s="113">
        <f t="shared" si="9"/>
        <v>34526</v>
      </c>
      <c r="L52" s="45">
        <f>SUM(L53:L59)</f>
        <v>4400</v>
      </c>
      <c r="M52" s="45">
        <f>SUM(M53:M59)</f>
        <v>1400</v>
      </c>
      <c r="N52" s="45">
        <f>SUM(N53:N59)</f>
        <v>3000</v>
      </c>
    </row>
    <row r="53" ht="32.1" customHeight="1" spans="1:14">
      <c r="A53" s="98">
        <v>1</v>
      </c>
      <c r="B53" s="99" t="s">
        <v>460</v>
      </c>
      <c r="C53" s="100" t="s">
        <v>461</v>
      </c>
      <c r="D53" s="100" t="s">
        <v>40</v>
      </c>
      <c r="E53" s="101">
        <v>8201.9479981</v>
      </c>
      <c r="F53" s="101">
        <v>5160.4071414</v>
      </c>
      <c r="G53" s="101">
        <v>10962.219897</v>
      </c>
      <c r="H53" s="102">
        <f t="shared" si="6"/>
        <v>1.12429360641998</v>
      </c>
      <c r="I53" s="102" t="str">
        <f t="shared" ref="I53:I59" si="14">IF(G53&gt;E53,(IF(H53&gt;20%,"达到条件","未达到条件")),"未达到条件")</f>
        <v>达到条件</v>
      </c>
      <c r="J53" s="102" t="str">
        <f t="shared" ref="J53:J59" si="15">IF(I53="达到条件",(IF(G53&gt;10000,(IF((H53-$H$5)&gt;0,(IF((H53-$H$5)&gt;5%,(IF((H53-$H$5)&gt;20%,"第三档激励条件","第二档激励条件")),"第一档激励条件")),"未达到条件")),"未达到条件")),"未达到条件")</f>
        <v>未达到条件</v>
      </c>
      <c r="K53" s="113">
        <f t="shared" si="9"/>
        <v>2192</v>
      </c>
      <c r="L53" s="100">
        <f t="shared" si="10"/>
        <v>200</v>
      </c>
      <c r="M53" s="100">
        <f t="shared" si="11"/>
        <v>200</v>
      </c>
      <c r="N53" s="100">
        <v>0</v>
      </c>
    </row>
    <row r="54" ht="32.1" customHeight="1" spans="1:14">
      <c r="A54" s="98">
        <v>2</v>
      </c>
      <c r="B54" s="99" t="s">
        <v>473</v>
      </c>
      <c r="C54" s="100" t="s">
        <v>474</v>
      </c>
      <c r="D54" s="100" t="s">
        <v>40</v>
      </c>
      <c r="E54" s="101">
        <v>67.3199592</v>
      </c>
      <c r="F54" s="101">
        <v>139.5715512</v>
      </c>
      <c r="G54" s="101">
        <v>1756.7347466</v>
      </c>
      <c r="H54" s="102">
        <f t="shared" si="6"/>
        <v>11.5866247920586</v>
      </c>
      <c r="I54" s="102" t="str">
        <f t="shared" si="14"/>
        <v>达到条件</v>
      </c>
      <c r="J54" s="102" t="str">
        <f t="shared" si="15"/>
        <v>未达到条件</v>
      </c>
      <c r="K54" s="113">
        <f t="shared" si="9"/>
        <v>351</v>
      </c>
      <c r="L54" s="100">
        <f t="shared" si="10"/>
        <v>200</v>
      </c>
      <c r="M54" s="100">
        <f t="shared" si="11"/>
        <v>200</v>
      </c>
      <c r="N54" s="100">
        <v>0</v>
      </c>
    </row>
    <row r="55" ht="32.1" customHeight="1" spans="1:14">
      <c r="A55" s="108">
        <v>3</v>
      </c>
      <c r="B55" s="109" t="s">
        <v>482</v>
      </c>
      <c r="C55" s="110" t="s">
        <v>483</v>
      </c>
      <c r="D55" s="110" t="s">
        <v>66</v>
      </c>
      <c r="E55" s="111">
        <v>310.1193004</v>
      </c>
      <c r="F55" s="111">
        <v>211.4871162</v>
      </c>
      <c r="G55" s="111">
        <v>677.5561186</v>
      </c>
      <c r="H55" s="112">
        <f t="shared" si="6"/>
        <v>2.2037701907063</v>
      </c>
      <c r="I55" s="112" t="str">
        <f t="shared" si="14"/>
        <v>达到条件</v>
      </c>
      <c r="J55" s="112" t="str">
        <f t="shared" si="15"/>
        <v>未达到条件</v>
      </c>
      <c r="K55" s="115">
        <f t="shared" si="9"/>
        <v>135</v>
      </c>
      <c r="L55" s="110">
        <f t="shared" si="10"/>
        <v>200</v>
      </c>
      <c r="M55" s="110">
        <v>200</v>
      </c>
      <c r="N55" s="110">
        <v>0</v>
      </c>
    </row>
    <row r="56" ht="32.1" customHeight="1" spans="1:14">
      <c r="A56" s="98">
        <v>4</v>
      </c>
      <c r="B56" s="99" t="s">
        <v>492</v>
      </c>
      <c r="C56" s="100" t="s">
        <v>493</v>
      </c>
      <c r="D56" s="100" t="s">
        <v>66</v>
      </c>
      <c r="E56" s="101">
        <v>2739.5271796</v>
      </c>
      <c r="F56" s="101">
        <v>6366.5161507</v>
      </c>
      <c r="G56" s="101">
        <v>41087.9371764</v>
      </c>
      <c r="H56" s="102">
        <f t="shared" si="6"/>
        <v>5.45375527271416</v>
      </c>
      <c r="I56" s="102" t="str">
        <f t="shared" si="14"/>
        <v>达到条件</v>
      </c>
      <c r="J56" s="102" t="str">
        <f t="shared" si="15"/>
        <v>第三档激励条件</v>
      </c>
      <c r="K56" s="113">
        <f t="shared" si="9"/>
        <v>8217</v>
      </c>
      <c r="L56" s="100">
        <f t="shared" si="10"/>
        <v>1200</v>
      </c>
      <c r="M56" s="100">
        <f t="shared" si="11"/>
        <v>200</v>
      </c>
      <c r="N56" s="100">
        <v>1000</v>
      </c>
    </row>
    <row r="57" ht="32.1" customHeight="1" spans="1:14">
      <c r="A57" s="98">
        <v>5</v>
      </c>
      <c r="B57" s="99" t="s">
        <v>519</v>
      </c>
      <c r="C57" s="100" t="s">
        <v>520</v>
      </c>
      <c r="D57" s="100" t="s">
        <v>109</v>
      </c>
      <c r="E57" s="101">
        <v>832.5623307</v>
      </c>
      <c r="F57" s="101">
        <v>70.0463193</v>
      </c>
      <c r="G57" s="101">
        <v>9453.1373994</v>
      </c>
      <c r="H57" s="102">
        <f t="shared" si="6"/>
        <v>133.955519345897</v>
      </c>
      <c r="I57" s="102" t="str">
        <f t="shared" si="14"/>
        <v>达到条件</v>
      </c>
      <c r="J57" s="102" t="str">
        <f t="shared" si="15"/>
        <v>未达到条件</v>
      </c>
      <c r="K57" s="113">
        <f t="shared" si="9"/>
        <v>1890</v>
      </c>
      <c r="L57" s="100">
        <f t="shared" si="10"/>
        <v>200</v>
      </c>
      <c r="M57" s="100">
        <f t="shared" si="11"/>
        <v>200</v>
      </c>
      <c r="N57" s="100">
        <v>0</v>
      </c>
    </row>
    <row r="58" ht="32.1" customHeight="1" spans="1:14">
      <c r="A58" s="98">
        <v>6</v>
      </c>
      <c r="B58" s="99" t="s">
        <v>523</v>
      </c>
      <c r="C58" s="100" t="s">
        <v>524</v>
      </c>
      <c r="D58" s="100" t="s">
        <v>109</v>
      </c>
      <c r="E58" s="101">
        <v>7996.6685415</v>
      </c>
      <c r="F58" s="101">
        <v>11916.0467992</v>
      </c>
      <c r="G58" s="101">
        <v>105776.6778594</v>
      </c>
      <c r="H58" s="102">
        <f t="shared" ref="H58:H89" si="16">IF(F58&gt;0,((G58-F58)/F58),((G58-F58)/(-F58)))</f>
        <v>7.87682632016026</v>
      </c>
      <c r="I58" s="102" t="str">
        <f t="shared" si="14"/>
        <v>达到条件</v>
      </c>
      <c r="J58" s="102" t="str">
        <f t="shared" si="15"/>
        <v>第三档激励条件</v>
      </c>
      <c r="K58" s="113">
        <f t="shared" si="9"/>
        <v>21155</v>
      </c>
      <c r="L58" s="100">
        <f t="shared" si="10"/>
        <v>2200</v>
      </c>
      <c r="M58" s="100">
        <f t="shared" si="11"/>
        <v>200</v>
      </c>
      <c r="N58" s="100">
        <v>2000</v>
      </c>
    </row>
    <row r="59" ht="32.1" customHeight="1" spans="1:14">
      <c r="A59" s="98">
        <v>7</v>
      </c>
      <c r="B59" s="99" t="s">
        <v>536</v>
      </c>
      <c r="C59" s="100" t="s">
        <v>537</v>
      </c>
      <c r="D59" s="100" t="s">
        <v>128</v>
      </c>
      <c r="E59" s="101">
        <v>788.3527734</v>
      </c>
      <c r="F59" s="101">
        <v>2420.1104461</v>
      </c>
      <c r="G59" s="101">
        <v>2919.8065842</v>
      </c>
      <c r="H59" s="102">
        <f t="shared" si="16"/>
        <v>0.206476584118406</v>
      </c>
      <c r="I59" s="102" t="str">
        <f t="shared" si="14"/>
        <v>达到条件</v>
      </c>
      <c r="J59" s="102" t="str">
        <f t="shared" si="15"/>
        <v>未达到条件</v>
      </c>
      <c r="K59" s="113">
        <f t="shared" si="9"/>
        <v>583</v>
      </c>
      <c r="L59" s="100">
        <f t="shared" si="10"/>
        <v>200</v>
      </c>
      <c r="M59" s="100">
        <f t="shared" si="11"/>
        <v>200</v>
      </c>
      <c r="N59" s="100">
        <v>0</v>
      </c>
    </row>
    <row r="60" s="4" customFormat="1" ht="32.1" customHeight="1" spans="1:14">
      <c r="A60" s="18"/>
      <c r="B60" s="26" t="s">
        <v>627</v>
      </c>
      <c r="C60" s="18"/>
      <c r="D60" s="18"/>
      <c r="E60" s="19">
        <f>SUM(E61:E74)</f>
        <v>54270.8176563</v>
      </c>
      <c r="F60" s="19">
        <f>SUM(F61:F74)</f>
        <v>30934.3267687</v>
      </c>
      <c r="G60" s="19">
        <f>SUM(G61:G74)</f>
        <v>292620.098579</v>
      </c>
      <c r="H60" s="97">
        <f t="shared" si="16"/>
        <v>8.45939767065108</v>
      </c>
      <c r="I60" s="97"/>
      <c r="J60" s="97"/>
      <c r="K60" s="113">
        <f t="shared" si="9"/>
        <v>58524</v>
      </c>
      <c r="L60" s="45">
        <f>SUM(L61:L74)</f>
        <v>8800</v>
      </c>
      <c r="M60" s="45">
        <f>SUM(M61:M74)</f>
        <v>2800</v>
      </c>
      <c r="N60" s="45">
        <f>SUM(N61:N74)</f>
        <v>6000</v>
      </c>
    </row>
    <row r="61" ht="32.1" customHeight="1" spans="1:14">
      <c r="A61" s="98">
        <v>1</v>
      </c>
      <c r="B61" s="99" t="s">
        <v>409</v>
      </c>
      <c r="C61" s="100" t="s">
        <v>410</v>
      </c>
      <c r="D61" s="100" t="s">
        <v>6</v>
      </c>
      <c r="E61" s="101">
        <v>2293.9805663</v>
      </c>
      <c r="F61" s="101">
        <v>2312.9857748</v>
      </c>
      <c r="G61" s="101">
        <v>5701.8064222</v>
      </c>
      <c r="H61" s="102">
        <f t="shared" si="16"/>
        <v>1.46512818380521</v>
      </c>
      <c r="I61" s="102" t="str">
        <f t="shared" ref="I61:I74" si="17">IF(G61&gt;E61,(IF(H61&gt;20%,"达到条件","未达到条件")),"未达到条件")</f>
        <v>达到条件</v>
      </c>
      <c r="J61" s="102" t="str">
        <f t="shared" ref="J61:J74" si="18">IF(I61="达到条件",(IF(G61&gt;10000,(IF((H61-$H$5)&gt;0,(IF((H61-$H$5)&gt;5%,(IF((H61-$H$5)&gt;20%,"第三档激励条件","第二档激励条件")),"第一档激励条件")),"未达到条件")),"未达到条件")),"未达到条件")</f>
        <v>未达到条件</v>
      </c>
      <c r="K61" s="113">
        <f t="shared" si="9"/>
        <v>1140</v>
      </c>
      <c r="L61" s="100">
        <f t="shared" si="10"/>
        <v>200</v>
      </c>
      <c r="M61" s="100">
        <f t="shared" si="11"/>
        <v>200</v>
      </c>
      <c r="N61" s="100">
        <v>0</v>
      </c>
    </row>
    <row r="62" ht="32.1" customHeight="1" spans="1:14">
      <c r="A62" s="98">
        <v>2</v>
      </c>
      <c r="B62" s="99" t="s">
        <v>411</v>
      </c>
      <c r="C62" s="100" t="s">
        <v>412</v>
      </c>
      <c r="D62" s="100" t="s">
        <v>6</v>
      </c>
      <c r="E62" s="101">
        <v>397.7629678</v>
      </c>
      <c r="F62" s="101">
        <v>1706.6192466</v>
      </c>
      <c r="G62" s="101">
        <v>6007.2701854</v>
      </c>
      <c r="H62" s="102">
        <f t="shared" si="16"/>
        <v>2.51998267766401</v>
      </c>
      <c r="I62" s="102" t="str">
        <f t="shared" si="17"/>
        <v>达到条件</v>
      </c>
      <c r="J62" s="102" t="str">
        <f t="shared" si="18"/>
        <v>未达到条件</v>
      </c>
      <c r="K62" s="113">
        <f t="shared" si="9"/>
        <v>1201</v>
      </c>
      <c r="L62" s="100">
        <f t="shared" si="10"/>
        <v>200</v>
      </c>
      <c r="M62" s="100">
        <f t="shared" si="11"/>
        <v>200</v>
      </c>
      <c r="N62" s="100">
        <v>0</v>
      </c>
    </row>
    <row r="63" ht="32.1" customHeight="1" spans="1:14">
      <c r="A63" s="98">
        <v>3</v>
      </c>
      <c r="B63" s="99" t="s">
        <v>428</v>
      </c>
      <c r="C63" s="100" t="s">
        <v>429</v>
      </c>
      <c r="D63" s="100" t="s">
        <v>22</v>
      </c>
      <c r="E63" s="101">
        <v>9912.5805325</v>
      </c>
      <c r="F63" s="101">
        <v>16453.9417712</v>
      </c>
      <c r="G63" s="101">
        <v>42738.0683032</v>
      </c>
      <c r="H63" s="102">
        <f t="shared" si="16"/>
        <v>1.59743646218599</v>
      </c>
      <c r="I63" s="102" t="str">
        <f t="shared" si="17"/>
        <v>达到条件</v>
      </c>
      <c r="J63" s="102" t="str">
        <f t="shared" si="18"/>
        <v>未达到条件</v>
      </c>
      <c r="K63" s="113">
        <f t="shared" si="9"/>
        <v>8547</v>
      </c>
      <c r="L63" s="100">
        <f t="shared" si="10"/>
        <v>200</v>
      </c>
      <c r="M63" s="100">
        <f t="shared" si="11"/>
        <v>200</v>
      </c>
      <c r="N63" s="100">
        <v>0</v>
      </c>
    </row>
    <row r="64" ht="32.1" customHeight="1" spans="1:14">
      <c r="A64" s="98">
        <v>4</v>
      </c>
      <c r="B64" s="99" t="s">
        <v>39</v>
      </c>
      <c r="C64" s="100" t="s">
        <v>439</v>
      </c>
      <c r="D64" s="100" t="s">
        <v>36</v>
      </c>
      <c r="E64" s="101">
        <v>3159.0781149</v>
      </c>
      <c r="F64" s="101">
        <v>8086.9181512</v>
      </c>
      <c r="G64" s="101">
        <v>61377.9674998</v>
      </c>
      <c r="H64" s="102">
        <f t="shared" si="16"/>
        <v>6.58978468091609</v>
      </c>
      <c r="I64" s="102" t="str">
        <f t="shared" si="17"/>
        <v>达到条件</v>
      </c>
      <c r="J64" s="102" t="str">
        <f t="shared" si="18"/>
        <v>第三档激励条件</v>
      </c>
      <c r="K64" s="113">
        <f t="shared" si="9"/>
        <v>12275</v>
      </c>
      <c r="L64" s="100">
        <f t="shared" si="10"/>
        <v>2200</v>
      </c>
      <c r="M64" s="100">
        <f t="shared" si="11"/>
        <v>200</v>
      </c>
      <c r="N64" s="100">
        <v>2000</v>
      </c>
    </row>
    <row r="65" ht="32.1" customHeight="1" spans="1:14">
      <c r="A65" s="98">
        <v>5</v>
      </c>
      <c r="B65" s="99" t="s">
        <v>442</v>
      </c>
      <c r="C65" s="100" t="s">
        <v>443</v>
      </c>
      <c r="D65" s="100" t="s">
        <v>36</v>
      </c>
      <c r="E65" s="101">
        <v>1126.466516</v>
      </c>
      <c r="F65" s="101">
        <v>2954.1826072</v>
      </c>
      <c r="G65" s="101">
        <v>13095.6203868</v>
      </c>
      <c r="H65" s="102">
        <f t="shared" si="16"/>
        <v>3.43290822811124</v>
      </c>
      <c r="I65" s="102" t="str">
        <f t="shared" si="17"/>
        <v>达到条件</v>
      </c>
      <c r="J65" s="102" t="str">
        <f t="shared" si="18"/>
        <v>第三档激励条件</v>
      </c>
      <c r="K65" s="113">
        <f t="shared" si="9"/>
        <v>2619</v>
      </c>
      <c r="L65" s="100">
        <f t="shared" si="10"/>
        <v>1200</v>
      </c>
      <c r="M65" s="100">
        <f t="shared" si="11"/>
        <v>200</v>
      </c>
      <c r="N65" s="100">
        <v>1000</v>
      </c>
    </row>
    <row r="66" ht="32.1" customHeight="1" spans="1:14">
      <c r="A66" s="98">
        <v>6</v>
      </c>
      <c r="B66" s="99" t="s">
        <v>446</v>
      </c>
      <c r="C66" s="100" t="s">
        <v>447</v>
      </c>
      <c r="D66" s="100" t="s">
        <v>36</v>
      </c>
      <c r="E66" s="101">
        <v>77.0534953</v>
      </c>
      <c r="F66" s="101">
        <v>256.5864212</v>
      </c>
      <c r="G66" s="101">
        <v>1759.5746058</v>
      </c>
      <c r="H66" s="102">
        <f t="shared" si="16"/>
        <v>5.85762947848465</v>
      </c>
      <c r="I66" s="102" t="str">
        <f t="shared" si="17"/>
        <v>达到条件</v>
      </c>
      <c r="J66" s="102" t="str">
        <f t="shared" si="18"/>
        <v>未达到条件</v>
      </c>
      <c r="K66" s="113">
        <f t="shared" si="9"/>
        <v>351</v>
      </c>
      <c r="L66" s="100">
        <f t="shared" si="10"/>
        <v>200</v>
      </c>
      <c r="M66" s="100">
        <f t="shared" si="11"/>
        <v>200</v>
      </c>
      <c r="N66" s="100">
        <v>0</v>
      </c>
    </row>
    <row r="67" ht="32.1" customHeight="1" spans="1:14">
      <c r="A67" s="98">
        <v>7</v>
      </c>
      <c r="B67" s="99" t="s">
        <v>111</v>
      </c>
      <c r="C67" s="100" t="s">
        <v>457</v>
      </c>
      <c r="D67" s="100" t="s">
        <v>40</v>
      </c>
      <c r="E67" s="101">
        <v>30858.6380027</v>
      </c>
      <c r="F67" s="101">
        <v>-11848.0935582</v>
      </c>
      <c r="G67" s="101">
        <v>107322.521923</v>
      </c>
      <c r="H67" s="102">
        <f t="shared" si="16"/>
        <v>10.0582102003003</v>
      </c>
      <c r="I67" s="102" t="str">
        <f t="shared" si="17"/>
        <v>达到条件</v>
      </c>
      <c r="J67" s="102" t="str">
        <f t="shared" si="18"/>
        <v>第三档激励条件</v>
      </c>
      <c r="K67" s="113">
        <f t="shared" si="9"/>
        <v>21464</v>
      </c>
      <c r="L67" s="100">
        <f t="shared" si="10"/>
        <v>2200</v>
      </c>
      <c r="M67" s="100">
        <f t="shared" si="11"/>
        <v>200</v>
      </c>
      <c r="N67" s="100">
        <v>2000</v>
      </c>
    </row>
    <row r="68" ht="32.1" customHeight="1" spans="1:14">
      <c r="A68" s="98">
        <v>8</v>
      </c>
      <c r="B68" s="99" t="s">
        <v>484</v>
      </c>
      <c r="C68" s="100" t="s">
        <v>485</v>
      </c>
      <c r="D68" s="100" t="s">
        <v>66</v>
      </c>
      <c r="E68" s="101">
        <v>1224.55458</v>
      </c>
      <c r="F68" s="101">
        <v>861.9292909</v>
      </c>
      <c r="G68" s="101">
        <v>8743.5004726</v>
      </c>
      <c r="H68" s="102">
        <f t="shared" si="16"/>
        <v>9.14410412189416</v>
      </c>
      <c r="I68" s="102" t="str">
        <f t="shared" si="17"/>
        <v>达到条件</v>
      </c>
      <c r="J68" s="102" t="str">
        <f t="shared" si="18"/>
        <v>未达到条件</v>
      </c>
      <c r="K68" s="113">
        <f t="shared" si="9"/>
        <v>1748</v>
      </c>
      <c r="L68" s="100">
        <f t="shared" si="10"/>
        <v>200</v>
      </c>
      <c r="M68" s="100">
        <f t="shared" si="11"/>
        <v>200</v>
      </c>
      <c r="N68" s="100">
        <v>0</v>
      </c>
    </row>
    <row r="69" ht="32.1" customHeight="1" spans="1:14">
      <c r="A69" s="98">
        <v>9</v>
      </c>
      <c r="B69" s="99" t="s">
        <v>490</v>
      </c>
      <c r="C69" s="100" t="s">
        <v>491</v>
      </c>
      <c r="D69" s="100" t="s">
        <v>66</v>
      </c>
      <c r="E69" s="101">
        <v>312.30616</v>
      </c>
      <c r="F69" s="101">
        <v>450.1935529</v>
      </c>
      <c r="G69" s="101">
        <v>3038.9430108</v>
      </c>
      <c r="H69" s="102">
        <f t="shared" si="16"/>
        <v>5.75030326672632</v>
      </c>
      <c r="I69" s="102" t="str">
        <f t="shared" si="17"/>
        <v>达到条件</v>
      </c>
      <c r="J69" s="102" t="str">
        <f t="shared" si="18"/>
        <v>未达到条件</v>
      </c>
      <c r="K69" s="113">
        <f t="shared" si="9"/>
        <v>607</v>
      </c>
      <c r="L69" s="100">
        <f t="shared" si="10"/>
        <v>200</v>
      </c>
      <c r="M69" s="100">
        <f t="shared" si="11"/>
        <v>200</v>
      </c>
      <c r="N69" s="100">
        <v>0</v>
      </c>
    </row>
    <row r="70" ht="32.1" customHeight="1" spans="1:14">
      <c r="A70" s="108">
        <v>10</v>
      </c>
      <c r="B70" s="109" t="s">
        <v>494</v>
      </c>
      <c r="C70" s="110" t="s">
        <v>495</v>
      </c>
      <c r="D70" s="110" t="s">
        <v>66</v>
      </c>
      <c r="E70" s="111">
        <v>286.2234348</v>
      </c>
      <c r="F70" s="111">
        <v>114.384389</v>
      </c>
      <c r="G70" s="111">
        <v>920.4893172</v>
      </c>
      <c r="H70" s="112">
        <f t="shared" si="16"/>
        <v>7.04733342764107</v>
      </c>
      <c r="I70" s="112" t="str">
        <f t="shared" si="17"/>
        <v>达到条件</v>
      </c>
      <c r="J70" s="112" t="str">
        <f t="shared" si="18"/>
        <v>未达到条件</v>
      </c>
      <c r="K70" s="115">
        <f t="shared" si="9"/>
        <v>184</v>
      </c>
      <c r="L70" s="110">
        <f t="shared" si="10"/>
        <v>200</v>
      </c>
      <c r="M70" s="110">
        <v>200</v>
      </c>
      <c r="N70" s="110">
        <v>0</v>
      </c>
    </row>
    <row r="71" ht="32.1" customHeight="1" spans="1:14">
      <c r="A71" s="98">
        <v>11</v>
      </c>
      <c r="B71" s="99" t="s">
        <v>132</v>
      </c>
      <c r="C71" s="100" t="s">
        <v>533</v>
      </c>
      <c r="D71" s="100" t="s">
        <v>128</v>
      </c>
      <c r="E71" s="101">
        <v>1914.9892864</v>
      </c>
      <c r="F71" s="101">
        <v>7247.6733486</v>
      </c>
      <c r="G71" s="101">
        <v>32974.6314652</v>
      </c>
      <c r="H71" s="102">
        <f t="shared" si="16"/>
        <v>3.5496851029537</v>
      </c>
      <c r="I71" s="102" t="str">
        <f t="shared" si="17"/>
        <v>达到条件</v>
      </c>
      <c r="J71" s="102" t="str">
        <f t="shared" si="18"/>
        <v>第三档激励条件</v>
      </c>
      <c r="K71" s="113">
        <f t="shared" si="9"/>
        <v>6594</v>
      </c>
      <c r="L71" s="100">
        <f t="shared" si="10"/>
        <v>1200</v>
      </c>
      <c r="M71" s="100">
        <f t="shared" si="11"/>
        <v>200</v>
      </c>
      <c r="N71" s="100">
        <v>1000</v>
      </c>
    </row>
    <row r="72" ht="32.1" customHeight="1" spans="1:14">
      <c r="A72" s="98">
        <v>12</v>
      </c>
      <c r="B72" s="99" t="s">
        <v>556</v>
      </c>
      <c r="C72" s="100" t="s">
        <v>557</v>
      </c>
      <c r="D72" s="100" t="s">
        <v>149</v>
      </c>
      <c r="E72" s="101">
        <v>229.2772703</v>
      </c>
      <c r="F72" s="101">
        <v>99.9773564</v>
      </c>
      <c r="G72" s="101">
        <v>1693.7906986</v>
      </c>
      <c r="H72" s="102">
        <f t="shared" si="16"/>
        <v>15.9417432065647</v>
      </c>
      <c r="I72" s="102" t="str">
        <f t="shared" si="17"/>
        <v>达到条件</v>
      </c>
      <c r="J72" s="102" t="str">
        <f t="shared" si="18"/>
        <v>未达到条件</v>
      </c>
      <c r="K72" s="113">
        <f t="shared" ref="K72:K103" si="19">ROUNDDOWN(G72*0.2,0)</f>
        <v>338</v>
      </c>
      <c r="L72" s="100">
        <f t="shared" ref="L72:L103" si="20">M72+N72</f>
        <v>200</v>
      </c>
      <c r="M72" s="100">
        <f t="shared" ref="M72:M103" si="21">IF(I72="达到条件",(IF(K72&gt;200,200,K72)),0)</f>
        <v>200</v>
      </c>
      <c r="N72" s="100">
        <v>0</v>
      </c>
    </row>
    <row r="73" ht="32.1" customHeight="1" spans="1:14">
      <c r="A73" s="98">
        <v>13</v>
      </c>
      <c r="B73" s="99" t="s">
        <v>575</v>
      </c>
      <c r="C73" s="100" t="s">
        <v>576</v>
      </c>
      <c r="D73" s="100" t="s">
        <v>166</v>
      </c>
      <c r="E73" s="101">
        <v>1222.8580085</v>
      </c>
      <c r="F73" s="101">
        <v>385.249184</v>
      </c>
      <c r="G73" s="101">
        <v>1712.796585</v>
      </c>
      <c r="H73" s="102">
        <f t="shared" si="16"/>
        <v>3.44594474468764</v>
      </c>
      <c r="I73" s="102" t="str">
        <f t="shared" si="17"/>
        <v>达到条件</v>
      </c>
      <c r="J73" s="102" t="str">
        <f t="shared" si="18"/>
        <v>未达到条件</v>
      </c>
      <c r="K73" s="113">
        <f t="shared" si="19"/>
        <v>342</v>
      </c>
      <c r="L73" s="100">
        <f t="shared" si="20"/>
        <v>200</v>
      </c>
      <c r="M73" s="100">
        <f t="shared" si="21"/>
        <v>200</v>
      </c>
      <c r="N73" s="100">
        <v>0</v>
      </c>
    </row>
    <row r="74" ht="32.1" customHeight="1" spans="1:14">
      <c r="A74" s="98">
        <v>14</v>
      </c>
      <c r="B74" s="99" t="s">
        <v>590</v>
      </c>
      <c r="C74" s="100" t="s">
        <v>591</v>
      </c>
      <c r="D74" s="100" t="s">
        <v>181</v>
      </c>
      <c r="E74" s="101">
        <v>1255.0487208</v>
      </c>
      <c r="F74" s="101">
        <v>1851.7792329</v>
      </c>
      <c r="G74" s="101">
        <v>5533.1177034</v>
      </c>
      <c r="H74" s="102">
        <f t="shared" si="16"/>
        <v>1.9880007319959</v>
      </c>
      <c r="I74" s="102" t="str">
        <f t="shared" si="17"/>
        <v>达到条件</v>
      </c>
      <c r="J74" s="102" t="str">
        <f t="shared" si="18"/>
        <v>未达到条件</v>
      </c>
      <c r="K74" s="113">
        <f t="shared" si="19"/>
        <v>1106</v>
      </c>
      <c r="L74" s="100">
        <f t="shared" si="20"/>
        <v>200</v>
      </c>
      <c r="M74" s="100">
        <f t="shared" si="21"/>
        <v>200</v>
      </c>
      <c r="N74" s="100">
        <v>0</v>
      </c>
    </row>
    <row r="75" s="4" customFormat="1" ht="32.1" customHeight="1" spans="1:14">
      <c r="A75" s="18"/>
      <c r="B75" s="26" t="s">
        <v>628</v>
      </c>
      <c r="C75" s="18"/>
      <c r="D75" s="18"/>
      <c r="E75" s="19">
        <f>SUM(E76:E87)</f>
        <v>211282.2787497</v>
      </c>
      <c r="F75" s="19">
        <f>SUM(F76:F87)</f>
        <v>195279.242593</v>
      </c>
      <c r="G75" s="19">
        <f>SUM(G76:G87)</f>
        <v>612917.8819808</v>
      </c>
      <c r="H75" s="97">
        <f t="shared" si="16"/>
        <v>2.13867400263448</v>
      </c>
      <c r="I75" s="97"/>
      <c r="J75" s="97"/>
      <c r="K75" s="113">
        <f t="shared" si="19"/>
        <v>122583</v>
      </c>
      <c r="L75" s="45">
        <f>SUM(L76:L87)</f>
        <v>7500</v>
      </c>
      <c r="M75" s="45">
        <f>SUM(M76:M87)</f>
        <v>2000</v>
      </c>
      <c r="N75" s="45">
        <f>SUM(N76:N87)</f>
        <v>5500</v>
      </c>
    </row>
    <row r="76" ht="32.1" customHeight="1" spans="1:14">
      <c r="A76" s="98">
        <v>1</v>
      </c>
      <c r="B76" s="99" t="s">
        <v>391</v>
      </c>
      <c r="C76" s="100" t="s">
        <v>392</v>
      </c>
      <c r="D76" s="100" t="s">
        <v>6</v>
      </c>
      <c r="E76" s="101">
        <v>34024.0526487</v>
      </c>
      <c r="F76" s="101">
        <v>47662.1027396</v>
      </c>
      <c r="G76" s="101">
        <v>166495.7473694</v>
      </c>
      <c r="H76" s="102">
        <f t="shared" si="16"/>
        <v>2.49325224443082</v>
      </c>
      <c r="I76" s="102" t="str">
        <f t="shared" ref="I76:I87" si="22">IF(G76&gt;E76,(IF(H76&gt;20%,"达到条件","未达到条件")),"未达到条件")</f>
        <v>达到条件</v>
      </c>
      <c r="J76" s="102" t="str">
        <f t="shared" ref="J76:J87" si="23">IF(I76="达到条件",(IF(G76&gt;10000,(IF((H76-$H$5)&gt;0,(IF((H76-$H$5)&gt;5%,(IF((H76-$H$5)&gt;20%,"第三档激励条件","第二档激励条件")),"第一档激励条件")),"未达到条件")),"未达到条件")),"未达到条件")</f>
        <v>未达到条件</v>
      </c>
      <c r="K76" s="113">
        <f t="shared" si="19"/>
        <v>33299</v>
      </c>
      <c r="L76" s="100">
        <f t="shared" si="20"/>
        <v>200</v>
      </c>
      <c r="M76" s="100">
        <f t="shared" si="21"/>
        <v>200</v>
      </c>
      <c r="N76" s="100">
        <v>0</v>
      </c>
    </row>
    <row r="77" ht="32.1" customHeight="1" spans="1:14">
      <c r="A77" s="98">
        <v>2</v>
      </c>
      <c r="B77" s="99" t="s">
        <v>416</v>
      </c>
      <c r="C77" s="100" t="s">
        <v>417</v>
      </c>
      <c r="D77" s="100" t="s">
        <v>22</v>
      </c>
      <c r="E77" s="101">
        <v>6959.2184972</v>
      </c>
      <c r="F77" s="101">
        <v>5894.5702199</v>
      </c>
      <c r="G77" s="101">
        <v>33148.8815004</v>
      </c>
      <c r="H77" s="102">
        <f t="shared" si="16"/>
        <v>4.62362992784271</v>
      </c>
      <c r="I77" s="102" t="str">
        <f t="shared" si="22"/>
        <v>达到条件</v>
      </c>
      <c r="J77" s="102" t="str">
        <f t="shared" si="23"/>
        <v>第三档激励条件</v>
      </c>
      <c r="K77" s="113">
        <f t="shared" si="19"/>
        <v>6629</v>
      </c>
      <c r="L77" s="100">
        <f t="shared" si="20"/>
        <v>1200</v>
      </c>
      <c r="M77" s="100">
        <f t="shared" si="21"/>
        <v>200</v>
      </c>
      <c r="N77" s="100">
        <v>1000</v>
      </c>
    </row>
    <row r="78" ht="32.1" customHeight="1" spans="1:14">
      <c r="A78" s="98">
        <v>3</v>
      </c>
      <c r="B78" s="99" t="s">
        <v>426</v>
      </c>
      <c r="C78" s="100" t="s">
        <v>427</v>
      </c>
      <c r="D78" s="100" t="s">
        <v>22</v>
      </c>
      <c r="E78" s="101">
        <v>130769.0284563</v>
      </c>
      <c r="F78" s="101">
        <v>118196.3276614</v>
      </c>
      <c r="G78" s="101">
        <v>291135.4344694</v>
      </c>
      <c r="H78" s="102">
        <f t="shared" si="16"/>
        <v>1.46315126899224</v>
      </c>
      <c r="I78" s="102" t="str">
        <f t="shared" si="22"/>
        <v>达到条件</v>
      </c>
      <c r="J78" s="102" t="str">
        <f t="shared" si="23"/>
        <v>未达到条件</v>
      </c>
      <c r="K78" s="113">
        <f t="shared" si="19"/>
        <v>58227</v>
      </c>
      <c r="L78" s="100">
        <f t="shared" si="20"/>
        <v>200</v>
      </c>
      <c r="M78" s="100">
        <f t="shared" si="21"/>
        <v>200</v>
      </c>
      <c r="N78" s="100">
        <v>0</v>
      </c>
    </row>
    <row r="79" ht="32.1" customHeight="1" spans="1:14">
      <c r="A79" s="98">
        <v>4</v>
      </c>
      <c r="B79" s="99" t="s">
        <v>115</v>
      </c>
      <c r="C79" s="100" t="s">
        <v>477</v>
      </c>
      <c r="D79" s="100" t="s">
        <v>66</v>
      </c>
      <c r="E79" s="101">
        <v>17404.1130102</v>
      </c>
      <c r="F79" s="101">
        <v>6811.5241504</v>
      </c>
      <c r="G79" s="101">
        <v>51834.126683</v>
      </c>
      <c r="H79" s="102">
        <f t="shared" si="16"/>
        <v>6.60976919974013</v>
      </c>
      <c r="I79" s="102" t="str">
        <f t="shared" si="22"/>
        <v>达到条件</v>
      </c>
      <c r="J79" s="102" t="str">
        <f t="shared" si="23"/>
        <v>第三档激励条件</v>
      </c>
      <c r="K79" s="113">
        <f t="shared" si="19"/>
        <v>10366</v>
      </c>
      <c r="L79" s="100">
        <f t="shared" si="20"/>
        <v>2200</v>
      </c>
      <c r="M79" s="100">
        <f t="shared" si="21"/>
        <v>200</v>
      </c>
      <c r="N79" s="100">
        <v>2000</v>
      </c>
    </row>
    <row r="80" ht="32.1" customHeight="1" spans="1:14">
      <c r="A80" s="98">
        <v>5</v>
      </c>
      <c r="B80" s="99" t="s">
        <v>480</v>
      </c>
      <c r="C80" s="100" t="s">
        <v>481</v>
      </c>
      <c r="D80" s="100" t="s">
        <v>66</v>
      </c>
      <c r="E80" s="101">
        <v>377.4420833</v>
      </c>
      <c r="F80" s="101">
        <v>135.6880687</v>
      </c>
      <c r="G80" s="101">
        <v>1165.948831</v>
      </c>
      <c r="H80" s="102">
        <f t="shared" si="16"/>
        <v>7.59286186450084</v>
      </c>
      <c r="I80" s="102" t="str">
        <f t="shared" si="22"/>
        <v>达到条件</v>
      </c>
      <c r="J80" s="102" t="str">
        <f t="shared" si="23"/>
        <v>未达到条件</v>
      </c>
      <c r="K80" s="113">
        <f t="shared" si="19"/>
        <v>233</v>
      </c>
      <c r="L80" s="100">
        <f t="shared" si="20"/>
        <v>200</v>
      </c>
      <c r="M80" s="100">
        <f t="shared" si="21"/>
        <v>200</v>
      </c>
      <c r="N80" s="100">
        <v>0</v>
      </c>
    </row>
    <row r="81" ht="32.1" customHeight="1" spans="1:14">
      <c r="A81" s="98">
        <v>6</v>
      </c>
      <c r="B81" s="99" t="s">
        <v>503</v>
      </c>
      <c r="C81" s="100" t="s">
        <v>504</v>
      </c>
      <c r="D81" s="100" t="s">
        <v>88</v>
      </c>
      <c r="E81" s="101">
        <v>6357.7151116</v>
      </c>
      <c r="F81" s="101">
        <v>4389.4869661</v>
      </c>
      <c r="G81" s="101">
        <v>11888.2739738</v>
      </c>
      <c r="H81" s="102">
        <f t="shared" si="16"/>
        <v>1.70835158313787</v>
      </c>
      <c r="I81" s="102" t="str">
        <f t="shared" si="22"/>
        <v>达到条件</v>
      </c>
      <c r="J81" s="102" t="str">
        <f t="shared" si="23"/>
        <v>未达到条件</v>
      </c>
      <c r="K81" s="113">
        <f t="shared" si="19"/>
        <v>2377</v>
      </c>
      <c r="L81" s="100">
        <f t="shared" si="20"/>
        <v>200</v>
      </c>
      <c r="M81" s="100">
        <f t="shared" si="21"/>
        <v>200</v>
      </c>
      <c r="N81" s="100">
        <v>0</v>
      </c>
    </row>
    <row r="82" ht="32.1" customHeight="1" spans="1:14">
      <c r="A82" s="98">
        <v>7</v>
      </c>
      <c r="B82" s="99" t="s">
        <v>529</v>
      </c>
      <c r="C82" s="100" t="s">
        <v>530</v>
      </c>
      <c r="D82" s="100" t="s">
        <v>109</v>
      </c>
      <c r="E82" s="101">
        <v>7923.0212719</v>
      </c>
      <c r="F82" s="101">
        <v>-524.7562134</v>
      </c>
      <c r="G82" s="101">
        <v>22192.1886518</v>
      </c>
      <c r="H82" s="102">
        <f t="shared" si="16"/>
        <v>43.2904733381095</v>
      </c>
      <c r="I82" s="102" t="str">
        <f t="shared" si="22"/>
        <v>达到条件</v>
      </c>
      <c r="J82" s="102" t="str">
        <f t="shared" si="23"/>
        <v>第三档激励条件</v>
      </c>
      <c r="K82" s="113">
        <f t="shared" si="19"/>
        <v>4438</v>
      </c>
      <c r="L82" s="100">
        <f t="shared" si="20"/>
        <v>1700</v>
      </c>
      <c r="M82" s="100">
        <f t="shared" si="21"/>
        <v>200</v>
      </c>
      <c r="N82" s="100">
        <v>1500</v>
      </c>
    </row>
    <row r="83" ht="32.1" customHeight="1" spans="1:14">
      <c r="A83" s="98">
        <v>8</v>
      </c>
      <c r="B83" s="99" t="s">
        <v>544</v>
      </c>
      <c r="C83" s="100" t="s">
        <v>545</v>
      </c>
      <c r="D83" s="100" t="s">
        <v>128</v>
      </c>
      <c r="E83" s="101">
        <v>1056.7866635</v>
      </c>
      <c r="F83" s="101">
        <v>4083.4269393</v>
      </c>
      <c r="G83" s="101">
        <v>4568.9069526</v>
      </c>
      <c r="H83" s="102">
        <f t="shared" si="16"/>
        <v>0.118890339050176</v>
      </c>
      <c r="I83" s="102" t="str">
        <f t="shared" si="22"/>
        <v>未达到条件</v>
      </c>
      <c r="J83" s="102" t="str">
        <f t="shared" si="23"/>
        <v>未达到条件</v>
      </c>
      <c r="K83" s="113">
        <f t="shared" si="19"/>
        <v>913</v>
      </c>
      <c r="L83" s="100">
        <f t="shared" si="20"/>
        <v>0</v>
      </c>
      <c r="M83" s="100">
        <f t="shared" si="21"/>
        <v>0</v>
      </c>
      <c r="N83" s="100">
        <v>0</v>
      </c>
    </row>
    <row r="84" ht="32.1" customHeight="1" spans="1:14">
      <c r="A84" s="98">
        <v>9</v>
      </c>
      <c r="B84" s="99" t="s">
        <v>161</v>
      </c>
      <c r="C84" s="100" t="s">
        <v>564</v>
      </c>
      <c r="D84" s="100" t="s">
        <v>149</v>
      </c>
      <c r="E84" s="101">
        <v>1508.0274893</v>
      </c>
      <c r="F84" s="101">
        <v>2685.0354647</v>
      </c>
      <c r="G84" s="101">
        <v>13130.2956232</v>
      </c>
      <c r="H84" s="102">
        <f t="shared" si="16"/>
        <v>3.89017586390318</v>
      </c>
      <c r="I84" s="102" t="str">
        <f t="shared" si="22"/>
        <v>达到条件</v>
      </c>
      <c r="J84" s="102" t="str">
        <f t="shared" si="23"/>
        <v>第三档激励条件</v>
      </c>
      <c r="K84" s="113">
        <f t="shared" si="19"/>
        <v>2626</v>
      </c>
      <c r="L84" s="100">
        <f t="shared" si="20"/>
        <v>1200</v>
      </c>
      <c r="M84" s="100">
        <f t="shared" si="21"/>
        <v>200</v>
      </c>
      <c r="N84" s="100">
        <v>1000</v>
      </c>
    </row>
    <row r="85" ht="32.1" customHeight="1" spans="1:14">
      <c r="A85" s="108">
        <v>10</v>
      </c>
      <c r="B85" s="109" t="s">
        <v>176</v>
      </c>
      <c r="C85" s="110" t="s">
        <v>579</v>
      </c>
      <c r="D85" s="110" t="s">
        <v>166</v>
      </c>
      <c r="E85" s="111">
        <v>24.026252</v>
      </c>
      <c r="F85" s="111">
        <v>10.0387965</v>
      </c>
      <c r="G85" s="111">
        <v>951.5086786</v>
      </c>
      <c r="H85" s="112">
        <f t="shared" si="16"/>
        <v>93.7831424414271</v>
      </c>
      <c r="I85" s="112" t="str">
        <f t="shared" si="22"/>
        <v>达到条件</v>
      </c>
      <c r="J85" s="112" t="str">
        <f t="shared" si="23"/>
        <v>未达到条件</v>
      </c>
      <c r="K85" s="115">
        <f t="shared" si="19"/>
        <v>190</v>
      </c>
      <c r="L85" s="110">
        <f t="shared" si="20"/>
        <v>200</v>
      </c>
      <c r="M85" s="110">
        <v>200</v>
      </c>
      <c r="N85" s="110">
        <v>0</v>
      </c>
    </row>
    <row r="86" ht="32.1" customHeight="1" spans="1:14">
      <c r="A86" s="98">
        <v>11</v>
      </c>
      <c r="B86" s="99" t="s">
        <v>594</v>
      </c>
      <c r="C86" s="100" t="s">
        <v>595</v>
      </c>
      <c r="D86" s="100" t="s">
        <v>181</v>
      </c>
      <c r="E86" s="101">
        <v>43.4456216</v>
      </c>
      <c r="F86" s="101">
        <v>269.7225801</v>
      </c>
      <c r="G86" s="101">
        <v>114.6193422</v>
      </c>
      <c r="H86" s="102">
        <f t="shared" si="16"/>
        <v>-0.575047286891944</v>
      </c>
      <c r="I86" s="102" t="str">
        <f t="shared" si="22"/>
        <v>未达到条件</v>
      </c>
      <c r="J86" s="102" t="str">
        <f t="shared" si="23"/>
        <v>未达到条件</v>
      </c>
      <c r="K86" s="113">
        <f t="shared" si="19"/>
        <v>22</v>
      </c>
      <c r="L86" s="100">
        <f t="shared" si="20"/>
        <v>0</v>
      </c>
      <c r="M86" s="100">
        <f t="shared" si="21"/>
        <v>0</v>
      </c>
      <c r="N86" s="100">
        <v>0</v>
      </c>
    </row>
    <row r="87" ht="32.1" customHeight="1" spans="1:14">
      <c r="A87" s="98">
        <v>12</v>
      </c>
      <c r="B87" s="99" t="s">
        <v>598</v>
      </c>
      <c r="C87" s="100" t="s">
        <v>599</v>
      </c>
      <c r="D87" s="100" t="s">
        <v>181</v>
      </c>
      <c r="E87" s="101">
        <v>4835.4016441</v>
      </c>
      <c r="F87" s="101">
        <v>5666.0752197</v>
      </c>
      <c r="G87" s="101">
        <v>16291.9499054</v>
      </c>
      <c r="H87" s="102">
        <f t="shared" si="16"/>
        <v>1.87535009220414</v>
      </c>
      <c r="I87" s="102" t="str">
        <f t="shared" si="22"/>
        <v>达到条件</v>
      </c>
      <c r="J87" s="102" t="str">
        <f t="shared" si="23"/>
        <v>未达到条件</v>
      </c>
      <c r="K87" s="113">
        <f t="shared" si="19"/>
        <v>3258</v>
      </c>
      <c r="L87" s="100">
        <f t="shared" si="20"/>
        <v>200</v>
      </c>
      <c r="M87" s="100">
        <f t="shared" si="21"/>
        <v>200</v>
      </c>
      <c r="N87" s="100">
        <v>0</v>
      </c>
    </row>
    <row r="88" s="4" customFormat="1" ht="32.1" customHeight="1" spans="1:14">
      <c r="A88" s="18"/>
      <c r="B88" s="26" t="s">
        <v>629</v>
      </c>
      <c r="C88" s="18"/>
      <c r="D88" s="18"/>
      <c r="E88" s="19">
        <f>SUM(E89:E94)</f>
        <v>18663.9089565</v>
      </c>
      <c r="F88" s="19">
        <f>SUM(F89:F94)</f>
        <v>16782.8170434</v>
      </c>
      <c r="G88" s="19">
        <f>SUM(G89:G94)</f>
        <v>50781.2445818</v>
      </c>
      <c r="H88" s="97">
        <f t="shared" si="16"/>
        <v>2.02578789070278</v>
      </c>
      <c r="I88" s="97"/>
      <c r="J88" s="97"/>
      <c r="K88" s="113">
        <f t="shared" si="19"/>
        <v>10156</v>
      </c>
      <c r="L88" s="45">
        <f>SUM(L89:L94)</f>
        <v>800</v>
      </c>
      <c r="M88" s="45">
        <f>SUM(M89:M94)</f>
        <v>800</v>
      </c>
      <c r="N88" s="45">
        <f>SUM(N89:N94)</f>
        <v>0</v>
      </c>
    </row>
    <row r="89" ht="32.1" customHeight="1" spans="1:14">
      <c r="A89" s="98">
        <v>1</v>
      </c>
      <c r="B89" s="99" t="s">
        <v>401</v>
      </c>
      <c r="C89" s="100" t="s">
        <v>402</v>
      </c>
      <c r="D89" s="100" t="s">
        <v>6</v>
      </c>
      <c r="E89" s="101">
        <v>855.6838547</v>
      </c>
      <c r="F89" s="101">
        <v>1193.3033534</v>
      </c>
      <c r="G89" s="101">
        <v>6597.8019342</v>
      </c>
      <c r="H89" s="102">
        <f t="shared" si="16"/>
        <v>4.52902320721828</v>
      </c>
      <c r="I89" s="102" t="str">
        <f t="shared" ref="I89:I94" si="24">IF(G89&gt;E89,(IF(H89&gt;20%,"达到条件","未达到条件")),"未达到条件")</f>
        <v>达到条件</v>
      </c>
      <c r="J89" s="102" t="str">
        <f t="shared" ref="J89:J94" si="25">IF(I89="达到条件",(IF(G89&gt;10000,(IF((H89-$H$5)&gt;0,(IF((H89-$H$5)&gt;5%,(IF((H89-$H$5)&gt;20%,"第三档激励条件","第二档激励条件")),"第一档激励条件")),"未达到条件")),"未达到条件")),"未达到条件")</f>
        <v>未达到条件</v>
      </c>
      <c r="K89" s="113">
        <f t="shared" si="19"/>
        <v>1319</v>
      </c>
      <c r="L89" s="100">
        <f t="shared" si="20"/>
        <v>200</v>
      </c>
      <c r="M89" s="100">
        <f t="shared" si="21"/>
        <v>200</v>
      </c>
      <c r="N89" s="100">
        <v>0</v>
      </c>
    </row>
    <row r="90" ht="32.1" customHeight="1" spans="1:14">
      <c r="A90" s="98">
        <v>2</v>
      </c>
      <c r="B90" s="99" t="s">
        <v>465</v>
      </c>
      <c r="C90" s="100" t="s">
        <v>466</v>
      </c>
      <c r="D90" s="100" t="s">
        <v>40</v>
      </c>
      <c r="E90" s="101">
        <v>908.5290125</v>
      </c>
      <c r="F90" s="101">
        <v>2253.0018135</v>
      </c>
      <c r="G90" s="101">
        <v>3547.6490134</v>
      </c>
      <c r="H90" s="102">
        <f t="shared" ref="H90:H131" si="26">IF(F90&gt;0,((G90-F90)/F90),((G90-F90)/(-F90)))</f>
        <v>0.574632116202689</v>
      </c>
      <c r="I90" s="102" t="str">
        <f t="shared" si="24"/>
        <v>达到条件</v>
      </c>
      <c r="J90" s="102" t="str">
        <f t="shared" si="25"/>
        <v>未达到条件</v>
      </c>
      <c r="K90" s="113">
        <f t="shared" si="19"/>
        <v>709</v>
      </c>
      <c r="L90" s="100">
        <f t="shared" si="20"/>
        <v>200</v>
      </c>
      <c r="M90" s="100">
        <f t="shared" si="21"/>
        <v>200</v>
      </c>
      <c r="N90" s="100">
        <v>0</v>
      </c>
    </row>
    <row r="91" ht="32.1" customHeight="1" spans="1:14">
      <c r="A91" s="98">
        <v>3</v>
      </c>
      <c r="B91" s="99" t="s">
        <v>547</v>
      </c>
      <c r="C91" s="100" t="s">
        <v>548</v>
      </c>
      <c r="D91" s="100" t="s">
        <v>128</v>
      </c>
      <c r="E91" s="101">
        <v>492.9027509</v>
      </c>
      <c r="F91" s="101">
        <v>695.7980524</v>
      </c>
      <c r="G91" s="101">
        <v>2229.8922634</v>
      </c>
      <c r="H91" s="102">
        <f t="shared" si="26"/>
        <v>2.20479808143826</v>
      </c>
      <c r="I91" s="102" t="str">
        <f t="shared" si="24"/>
        <v>达到条件</v>
      </c>
      <c r="J91" s="102" t="str">
        <f t="shared" si="25"/>
        <v>未达到条件</v>
      </c>
      <c r="K91" s="113">
        <f t="shared" si="19"/>
        <v>445</v>
      </c>
      <c r="L91" s="100">
        <f t="shared" si="20"/>
        <v>200</v>
      </c>
      <c r="M91" s="100">
        <f t="shared" si="21"/>
        <v>200</v>
      </c>
      <c r="N91" s="100">
        <v>0</v>
      </c>
    </row>
    <row r="92" ht="32.1" customHeight="1" spans="1:14">
      <c r="A92" s="103">
        <v>4</v>
      </c>
      <c r="B92" s="104" t="s">
        <v>565</v>
      </c>
      <c r="C92" s="105" t="s">
        <v>566</v>
      </c>
      <c r="D92" s="105" t="s">
        <v>149</v>
      </c>
      <c r="E92" s="106">
        <v>0.473803</v>
      </c>
      <c r="F92" s="106">
        <v>0.178266</v>
      </c>
      <c r="G92" s="106">
        <v>2.985671</v>
      </c>
      <c r="H92" s="107">
        <f t="shared" si="26"/>
        <v>15.7484040703219</v>
      </c>
      <c r="I92" s="107" t="str">
        <f t="shared" si="24"/>
        <v>达到条件</v>
      </c>
      <c r="J92" s="107" t="str">
        <f t="shared" si="25"/>
        <v>未达到条件</v>
      </c>
      <c r="K92" s="114">
        <v>1</v>
      </c>
      <c r="L92" s="105">
        <f t="shared" si="20"/>
        <v>0</v>
      </c>
      <c r="M92" s="105">
        <v>0</v>
      </c>
      <c r="N92" s="105">
        <v>0</v>
      </c>
    </row>
    <row r="93" ht="32.1" customHeight="1" spans="1:14">
      <c r="A93" s="103">
        <v>5</v>
      </c>
      <c r="B93" s="104" t="s">
        <v>586</v>
      </c>
      <c r="C93" s="105" t="s">
        <v>587</v>
      </c>
      <c r="D93" s="105" t="s">
        <v>166</v>
      </c>
      <c r="E93" s="106">
        <v>42.9385725</v>
      </c>
      <c r="F93" s="106">
        <v>4.240325</v>
      </c>
      <c r="G93" s="106">
        <v>102.5225836</v>
      </c>
      <c r="H93" s="107">
        <f t="shared" si="26"/>
        <v>23.1780013560281</v>
      </c>
      <c r="I93" s="107" t="str">
        <f t="shared" si="24"/>
        <v>达到条件</v>
      </c>
      <c r="J93" s="107" t="str">
        <f t="shared" si="25"/>
        <v>未达到条件</v>
      </c>
      <c r="K93" s="114">
        <f t="shared" si="19"/>
        <v>20</v>
      </c>
      <c r="L93" s="105">
        <f t="shared" si="20"/>
        <v>0</v>
      </c>
      <c r="M93" s="105">
        <v>0</v>
      </c>
      <c r="N93" s="105">
        <v>0</v>
      </c>
    </row>
    <row r="94" ht="32.1" customHeight="1" spans="1:14">
      <c r="A94" s="98">
        <v>6</v>
      </c>
      <c r="B94" s="99" t="s">
        <v>596</v>
      </c>
      <c r="C94" s="100" t="s">
        <v>597</v>
      </c>
      <c r="D94" s="100" t="s">
        <v>181</v>
      </c>
      <c r="E94" s="101">
        <v>16363.3809629</v>
      </c>
      <c r="F94" s="101">
        <v>12636.2952331</v>
      </c>
      <c r="G94" s="101">
        <v>38300.3931162</v>
      </c>
      <c r="H94" s="102">
        <f t="shared" si="26"/>
        <v>2.03098276905358</v>
      </c>
      <c r="I94" s="102" t="str">
        <f t="shared" si="24"/>
        <v>达到条件</v>
      </c>
      <c r="J94" s="102" t="str">
        <f t="shared" si="25"/>
        <v>未达到条件</v>
      </c>
      <c r="K94" s="113">
        <f t="shared" si="19"/>
        <v>7660</v>
      </c>
      <c r="L94" s="100">
        <f t="shared" si="20"/>
        <v>200</v>
      </c>
      <c r="M94" s="100">
        <f t="shared" si="21"/>
        <v>200</v>
      </c>
      <c r="N94" s="100">
        <v>0</v>
      </c>
    </row>
    <row r="95" s="4" customFormat="1" ht="32.1" customHeight="1" spans="1:14">
      <c r="A95" s="18"/>
      <c r="B95" s="26" t="s">
        <v>630</v>
      </c>
      <c r="C95" s="18"/>
      <c r="D95" s="18"/>
      <c r="E95" s="19">
        <f>SUM(E96:E101)</f>
        <v>16259.2385361</v>
      </c>
      <c r="F95" s="19">
        <f>SUM(F96:F101)</f>
        <v>26657.4533799</v>
      </c>
      <c r="G95" s="19">
        <f>SUM(G96:G101)</f>
        <v>88667.5405288</v>
      </c>
      <c r="H95" s="97">
        <f t="shared" si="26"/>
        <v>2.3261819598888</v>
      </c>
      <c r="I95" s="97"/>
      <c r="J95" s="97"/>
      <c r="K95" s="113">
        <f t="shared" si="19"/>
        <v>17733</v>
      </c>
      <c r="L95" s="45">
        <f>SUM(L96:L101)</f>
        <v>2700</v>
      </c>
      <c r="M95" s="45">
        <f>SUM(M96:M101)</f>
        <v>1200</v>
      </c>
      <c r="N95" s="45">
        <f>SUM(N96:N101)</f>
        <v>1500</v>
      </c>
    </row>
    <row r="96" ht="32.1" customHeight="1" spans="1:14">
      <c r="A96" s="98">
        <v>1</v>
      </c>
      <c r="B96" s="99" t="s">
        <v>430</v>
      </c>
      <c r="C96" s="100" t="s">
        <v>431</v>
      </c>
      <c r="D96" s="100" t="s">
        <v>22</v>
      </c>
      <c r="E96" s="101">
        <v>2243.6003364</v>
      </c>
      <c r="F96" s="101">
        <v>1643.7109724</v>
      </c>
      <c r="G96" s="101">
        <v>4723.5451584</v>
      </c>
      <c r="H96" s="102">
        <f t="shared" si="26"/>
        <v>1.87370787061371</v>
      </c>
      <c r="I96" s="102" t="str">
        <f t="shared" ref="I96:I98" si="27">IF(G96&gt;E96,(IF(H96&gt;20%,"达到条件","未达到条件")),"未达到条件")</f>
        <v>达到条件</v>
      </c>
      <c r="J96" s="102" t="str">
        <f t="shared" ref="J96:J101" si="28">IF(I96="达到条件",(IF(G96&gt;10000,(IF((H96-$H$5)&gt;0,(IF((H96-$H$5)&gt;5%,(IF((H96-$H$5)&gt;20%,"第三档激励条件","第二档激励条件")),"第一档激励条件")),"未达到条件")),"未达到条件")),"未达到条件")</f>
        <v>未达到条件</v>
      </c>
      <c r="K96" s="113">
        <f t="shared" si="19"/>
        <v>944</v>
      </c>
      <c r="L96" s="100">
        <f t="shared" si="20"/>
        <v>200</v>
      </c>
      <c r="M96" s="100">
        <f t="shared" si="21"/>
        <v>200</v>
      </c>
      <c r="N96" s="100">
        <v>0</v>
      </c>
    </row>
    <row r="97" ht="32.1" customHeight="1" spans="1:14">
      <c r="A97" s="98">
        <v>2</v>
      </c>
      <c r="B97" s="99" t="s">
        <v>37</v>
      </c>
      <c r="C97" s="100" t="s">
        <v>452</v>
      </c>
      <c r="D97" s="100" t="s">
        <v>36</v>
      </c>
      <c r="E97" s="101">
        <v>328.5496699</v>
      </c>
      <c r="F97" s="101">
        <v>-295.990879</v>
      </c>
      <c r="G97" s="101">
        <v>3377.6484758</v>
      </c>
      <c r="H97" s="102">
        <f t="shared" si="26"/>
        <v>12.4113262111702</v>
      </c>
      <c r="I97" s="102" t="str">
        <f t="shared" si="27"/>
        <v>达到条件</v>
      </c>
      <c r="J97" s="102" t="str">
        <f t="shared" si="28"/>
        <v>未达到条件</v>
      </c>
      <c r="K97" s="113">
        <f t="shared" si="19"/>
        <v>675</v>
      </c>
      <c r="L97" s="100">
        <f t="shared" si="20"/>
        <v>200</v>
      </c>
      <c r="M97" s="100">
        <f t="shared" si="21"/>
        <v>200</v>
      </c>
      <c r="N97" s="100">
        <v>0</v>
      </c>
    </row>
    <row r="98" ht="32.1" customHeight="1" spans="1:14">
      <c r="A98" s="98">
        <v>3</v>
      </c>
      <c r="B98" s="99" t="s">
        <v>458</v>
      </c>
      <c r="C98" s="100" t="s">
        <v>459</v>
      </c>
      <c r="D98" s="100" t="s">
        <v>40</v>
      </c>
      <c r="E98" s="101">
        <v>12477.5253665</v>
      </c>
      <c r="F98" s="101">
        <v>27913.2182339</v>
      </c>
      <c r="G98" s="101">
        <v>59604.718391</v>
      </c>
      <c r="H98" s="102">
        <f t="shared" si="26"/>
        <v>1.13535816227064</v>
      </c>
      <c r="I98" s="102" t="str">
        <f t="shared" si="27"/>
        <v>达到条件</v>
      </c>
      <c r="J98" s="102" t="str">
        <f t="shared" si="28"/>
        <v>未达到条件</v>
      </c>
      <c r="K98" s="113">
        <f t="shared" si="19"/>
        <v>11920</v>
      </c>
      <c r="L98" s="100">
        <f t="shared" si="20"/>
        <v>200</v>
      </c>
      <c r="M98" s="100">
        <f t="shared" si="21"/>
        <v>200</v>
      </c>
      <c r="N98" s="100">
        <v>0</v>
      </c>
    </row>
    <row r="99" ht="32.1" customHeight="1" spans="1:14">
      <c r="A99" s="98">
        <v>4</v>
      </c>
      <c r="B99" s="99" t="s">
        <v>525</v>
      </c>
      <c r="C99" s="100" t="s">
        <v>526</v>
      </c>
      <c r="D99" s="100" t="s">
        <v>109</v>
      </c>
      <c r="E99" s="101">
        <v>379.0989992</v>
      </c>
      <c r="F99" s="101">
        <v>-3607.1217294</v>
      </c>
      <c r="G99" s="101">
        <v>18479.429308</v>
      </c>
      <c r="H99" s="102">
        <f t="shared" si="26"/>
        <v>6.12304011183837</v>
      </c>
      <c r="I99" s="102" t="str">
        <f t="shared" ref="I99:I108" si="29">IF(G99&gt;E99,(IF(H99&gt;20%,"达到条件","未达到条件")),"未达到条件")</f>
        <v>达到条件</v>
      </c>
      <c r="J99" s="102" t="str">
        <f t="shared" si="28"/>
        <v>第三档激励条件</v>
      </c>
      <c r="K99" s="113">
        <f t="shared" si="19"/>
        <v>3695</v>
      </c>
      <c r="L99" s="100">
        <f t="shared" si="20"/>
        <v>1700</v>
      </c>
      <c r="M99" s="100">
        <f t="shared" si="21"/>
        <v>200</v>
      </c>
      <c r="N99" s="100">
        <v>1500</v>
      </c>
    </row>
    <row r="100" ht="32.1" customHeight="1" spans="1:14">
      <c r="A100" s="98">
        <v>5</v>
      </c>
      <c r="B100" s="99" t="s">
        <v>549</v>
      </c>
      <c r="C100" s="100" t="s">
        <v>550</v>
      </c>
      <c r="D100" s="100" t="s">
        <v>128</v>
      </c>
      <c r="E100" s="101">
        <v>664.4116852</v>
      </c>
      <c r="F100" s="101">
        <v>695.986954</v>
      </c>
      <c r="G100" s="101">
        <v>1549.7663404</v>
      </c>
      <c r="H100" s="102">
        <f t="shared" si="26"/>
        <v>1.22671751459295</v>
      </c>
      <c r="I100" s="102" t="str">
        <f t="shared" si="29"/>
        <v>达到条件</v>
      </c>
      <c r="J100" s="102" t="str">
        <f t="shared" si="28"/>
        <v>未达到条件</v>
      </c>
      <c r="K100" s="113">
        <f t="shared" si="19"/>
        <v>309</v>
      </c>
      <c r="L100" s="100">
        <f t="shared" si="20"/>
        <v>200</v>
      </c>
      <c r="M100" s="100">
        <f t="shared" si="21"/>
        <v>200</v>
      </c>
      <c r="N100" s="100">
        <v>0</v>
      </c>
    </row>
    <row r="101" ht="32.1" customHeight="1" spans="1:14">
      <c r="A101" s="108">
        <v>6</v>
      </c>
      <c r="B101" s="109" t="s">
        <v>582</v>
      </c>
      <c r="C101" s="110" t="s">
        <v>583</v>
      </c>
      <c r="D101" s="110" t="s">
        <v>166</v>
      </c>
      <c r="E101" s="111">
        <v>166.0524789</v>
      </c>
      <c r="F101" s="111">
        <v>307.649828</v>
      </c>
      <c r="G101" s="111">
        <v>932.4328552</v>
      </c>
      <c r="H101" s="112">
        <f t="shared" si="26"/>
        <v>2.03082521209796</v>
      </c>
      <c r="I101" s="112" t="str">
        <f t="shared" si="29"/>
        <v>达到条件</v>
      </c>
      <c r="J101" s="112" t="str">
        <f t="shared" si="28"/>
        <v>未达到条件</v>
      </c>
      <c r="K101" s="115">
        <f t="shared" si="19"/>
        <v>186</v>
      </c>
      <c r="L101" s="110">
        <f t="shared" si="20"/>
        <v>200</v>
      </c>
      <c r="M101" s="110">
        <v>200</v>
      </c>
      <c r="N101" s="110">
        <v>0</v>
      </c>
    </row>
    <row r="102" s="4" customFormat="1" ht="32.1" customHeight="1" spans="1:14">
      <c r="A102" s="18"/>
      <c r="B102" s="26" t="s">
        <v>631</v>
      </c>
      <c r="C102" s="18"/>
      <c r="D102" s="18"/>
      <c r="E102" s="19">
        <f>SUM(E103:E108)</f>
        <v>14824.5076259</v>
      </c>
      <c r="F102" s="19">
        <f>SUM(F103:F108)</f>
        <v>19864.4305303</v>
      </c>
      <c r="G102" s="19">
        <f>SUM(G103:G108)</f>
        <v>58564.9448564</v>
      </c>
      <c r="H102" s="97">
        <f t="shared" si="26"/>
        <v>1.94823175358934</v>
      </c>
      <c r="I102" s="97"/>
      <c r="J102" s="97"/>
      <c r="K102" s="113">
        <f t="shared" si="19"/>
        <v>11712</v>
      </c>
      <c r="L102" s="45">
        <f>SUM(L103:L108)</f>
        <v>1800</v>
      </c>
      <c r="M102" s="45">
        <f>SUM(M103:M108)</f>
        <v>800</v>
      </c>
      <c r="N102" s="45">
        <f>SUM(N103:N108)</f>
        <v>1000</v>
      </c>
    </row>
    <row r="103" ht="32.1" customHeight="1" spans="1:14">
      <c r="A103" s="98">
        <v>1</v>
      </c>
      <c r="B103" s="99" t="s">
        <v>413</v>
      </c>
      <c r="C103" s="100" t="s">
        <v>414</v>
      </c>
      <c r="D103" s="100" t="s">
        <v>6</v>
      </c>
      <c r="E103" s="101">
        <v>5248.054765</v>
      </c>
      <c r="F103" s="101">
        <v>4423.1138099</v>
      </c>
      <c r="G103" s="101">
        <v>3500.1989672</v>
      </c>
      <c r="H103" s="102">
        <f t="shared" si="26"/>
        <v>-0.208657267790463</v>
      </c>
      <c r="I103" s="102" t="str">
        <f t="shared" si="29"/>
        <v>未达到条件</v>
      </c>
      <c r="J103" s="102" t="str">
        <f t="shared" ref="J103:J108" si="30">IF(I103="达到条件",(IF(G103&gt;10000,(IF((H103-$H$5)&gt;0,(IF((H103-$H$5)&gt;5%,(IF((H103-$H$5)&gt;20%,"第三档激励条件","第二档激励条件")),"第一档激励条件")),"未达到条件")),"未达到条件")),"未达到条件")</f>
        <v>未达到条件</v>
      </c>
      <c r="K103" s="113">
        <f t="shared" si="19"/>
        <v>700</v>
      </c>
      <c r="L103" s="100">
        <f t="shared" si="20"/>
        <v>0</v>
      </c>
      <c r="M103" s="100">
        <f t="shared" si="21"/>
        <v>0</v>
      </c>
      <c r="N103" s="100">
        <v>0</v>
      </c>
    </row>
    <row r="104" ht="32.1" customHeight="1" spans="1:14">
      <c r="A104" s="98">
        <v>2</v>
      </c>
      <c r="B104" s="99" t="s">
        <v>419</v>
      </c>
      <c r="C104" s="100" t="s">
        <v>421</v>
      </c>
      <c r="D104" s="100" t="s">
        <v>22</v>
      </c>
      <c r="E104" s="101">
        <v>1983.1137737</v>
      </c>
      <c r="F104" s="101">
        <v>2524.7307807</v>
      </c>
      <c r="G104" s="101">
        <v>16002.8005204</v>
      </c>
      <c r="H104" s="102">
        <f t="shared" si="26"/>
        <v>5.33841859208573</v>
      </c>
      <c r="I104" s="102" t="str">
        <f t="shared" si="29"/>
        <v>达到条件</v>
      </c>
      <c r="J104" s="102" t="str">
        <f t="shared" si="30"/>
        <v>第三档激励条件</v>
      </c>
      <c r="K104" s="113">
        <f t="shared" ref="K104:K131" si="31">ROUNDDOWN(G104*0.2,0)</f>
        <v>3200</v>
      </c>
      <c r="L104" s="100">
        <f t="shared" ref="L104:L125" si="32">M104+N104</f>
        <v>1200</v>
      </c>
      <c r="M104" s="100">
        <f t="shared" ref="M104:M131" si="33">IF(I104="达到条件",(IF(K104&gt;200,200,K104)),0)</f>
        <v>200</v>
      </c>
      <c r="N104" s="100">
        <v>1000</v>
      </c>
    </row>
    <row r="105" ht="32.1" customHeight="1" spans="1:14">
      <c r="A105" s="98">
        <v>3</v>
      </c>
      <c r="B105" s="99" t="s">
        <v>434</v>
      </c>
      <c r="C105" s="100" t="s">
        <v>435</v>
      </c>
      <c r="D105" s="100" t="s">
        <v>22</v>
      </c>
      <c r="E105" s="101">
        <v>1086.807034</v>
      </c>
      <c r="F105" s="101">
        <v>1803.5079954</v>
      </c>
      <c r="G105" s="101">
        <v>3750.1427266</v>
      </c>
      <c r="H105" s="102">
        <f t="shared" si="26"/>
        <v>1.07936018923401</v>
      </c>
      <c r="I105" s="102" t="str">
        <f t="shared" si="29"/>
        <v>达到条件</v>
      </c>
      <c r="J105" s="102" t="str">
        <f t="shared" si="30"/>
        <v>未达到条件</v>
      </c>
      <c r="K105" s="113">
        <f t="shared" si="31"/>
        <v>750</v>
      </c>
      <c r="L105" s="100">
        <f t="shared" si="32"/>
        <v>200</v>
      </c>
      <c r="M105" s="100">
        <f t="shared" si="33"/>
        <v>200</v>
      </c>
      <c r="N105" s="100">
        <v>0</v>
      </c>
    </row>
    <row r="106" ht="32.1" customHeight="1" spans="1:14">
      <c r="A106" s="98">
        <v>4</v>
      </c>
      <c r="B106" s="99" t="s">
        <v>475</v>
      </c>
      <c r="C106" s="100" t="s">
        <v>476</v>
      </c>
      <c r="D106" s="100" t="s">
        <v>40</v>
      </c>
      <c r="E106" s="101">
        <v>257.0409257</v>
      </c>
      <c r="F106" s="101">
        <v>1488.8157309</v>
      </c>
      <c r="G106" s="101">
        <v>7035.9457232</v>
      </c>
      <c r="H106" s="102">
        <f t="shared" si="26"/>
        <v>3.72586739726797</v>
      </c>
      <c r="I106" s="102" t="str">
        <f t="shared" si="29"/>
        <v>达到条件</v>
      </c>
      <c r="J106" s="102" t="str">
        <f t="shared" si="30"/>
        <v>未达到条件</v>
      </c>
      <c r="K106" s="113">
        <f t="shared" si="31"/>
        <v>1407</v>
      </c>
      <c r="L106" s="100">
        <f t="shared" si="32"/>
        <v>200</v>
      </c>
      <c r="M106" s="100">
        <f t="shared" si="33"/>
        <v>200</v>
      </c>
      <c r="N106" s="100">
        <v>0</v>
      </c>
    </row>
    <row r="107" ht="32.1" customHeight="1" spans="1:14">
      <c r="A107" s="98">
        <v>5</v>
      </c>
      <c r="B107" s="99" t="s">
        <v>100</v>
      </c>
      <c r="C107" s="100" t="s">
        <v>511</v>
      </c>
      <c r="D107" s="100" t="s">
        <v>88</v>
      </c>
      <c r="E107" s="101">
        <v>6245.897731</v>
      </c>
      <c r="F107" s="101">
        <v>9622.832219</v>
      </c>
      <c r="G107" s="101">
        <v>28267.3309338</v>
      </c>
      <c r="H107" s="102">
        <f t="shared" si="26"/>
        <v>1.93752715317918</v>
      </c>
      <c r="I107" s="102" t="str">
        <f t="shared" si="29"/>
        <v>达到条件</v>
      </c>
      <c r="J107" s="102" t="str">
        <f t="shared" si="30"/>
        <v>未达到条件</v>
      </c>
      <c r="K107" s="113">
        <f t="shared" si="31"/>
        <v>5653</v>
      </c>
      <c r="L107" s="100">
        <f t="shared" si="32"/>
        <v>200</v>
      </c>
      <c r="M107" s="100">
        <f t="shared" si="33"/>
        <v>200</v>
      </c>
      <c r="N107" s="100">
        <v>0</v>
      </c>
    </row>
    <row r="108" ht="32.1" customHeight="1" spans="1:14">
      <c r="A108" s="103">
        <v>6</v>
      </c>
      <c r="B108" s="104" t="s">
        <v>567</v>
      </c>
      <c r="C108" s="105" t="s">
        <v>568</v>
      </c>
      <c r="D108" s="105" t="s">
        <v>149</v>
      </c>
      <c r="E108" s="106">
        <v>3.5933965</v>
      </c>
      <c r="F108" s="106">
        <v>1.4299944</v>
      </c>
      <c r="G108" s="106">
        <v>8.5259852</v>
      </c>
      <c r="H108" s="107">
        <f t="shared" si="26"/>
        <v>4.96225076126172</v>
      </c>
      <c r="I108" s="107" t="str">
        <f t="shared" si="29"/>
        <v>达到条件</v>
      </c>
      <c r="J108" s="107" t="str">
        <f t="shared" si="30"/>
        <v>未达到条件</v>
      </c>
      <c r="K108" s="114">
        <f t="shared" si="31"/>
        <v>1</v>
      </c>
      <c r="L108" s="105">
        <f t="shared" si="32"/>
        <v>0</v>
      </c>
      <c r="M108" s="105">
        <v>0</v>
      </c>
      <c r="N108" s="105">
        <v>0</v>
      </c>
    </row>
    <row r="109" s="4" customFormat="1" ht="32.1" customHeight="1" spans="1:14">
      <c r="A109" s="18"/>
      <c r="B109" s="26" t="s">
        <v>632</v>
      </c>
      <c r="C109" s="18"/>
      <c r="D109" s="18"/>
      <c r="E109" s="19">
        <f>E110</f>
        <v>5.6837692</v>
      </c>
      <c r="F109" s="19">
        <f>F110</f>
        <v>438.7290601</v>
      </c>
      <c r="G109" s="19">
        <f>G110</f>
        <v>1606.2926654</v>
      </c>
      <c r="H109" s="97">
        <f t="shared" si="26"/>
        <v>2.66124064139694</v>
      </c>
      <c r="I109" s="97"/>
      <c r="J109" s="97"/>
      <c r="K109" s="113">
        <f t="shared" si="31"/>
        <v>321</v>
      </c>
      <c r="L109" s="45">
        <f>L110</f>
        <v>200</v>
      </c>
      <c r="M109" s="45">
        <f>M110</f>
        <v>200</v>
      </c>
      <c r="N109" s="45">
        <f>N110</f>
        <v>0</v>
      </c>
    </row>
    <row r="110" ht="32.1" customHeight="1" spans="1:14">
      <c r="A110" s="98">
        <v>1</v>
      </c>
      <c r="B110" s="99" t="s">
        <v>577</v>
      </c>
      <c r="C110" s="100" t="s">
        <v>578</v>
      </c>
      <c r="D110" s="100" t="s">
        <v>166</v>
      </c>
      <c r="E110" s="101">
        <v>5.6837692</v>
      </c>
      <c r="F110" s="101">
        <v>438.7290601</v>
      </c>
      <c r="G110" s="101">
        <v>1606.2926654</v>
      </c>
      <c r="H110" s="102">
        <f t="shared" si="26"/>
        <v>2.66124064139694</v>
      </c>
      <c r="I110" s="102" t="str">
        <f t="shared" ref="I110:I118" si="34">IF(G110&gt;E110,(IF(H110&gt;20%,"达到条件","未达到条件")),"未达到条件")</f>
        <v>达到条件</v>
      </c>
      <c r="J110" s="102" t="str">
        <f>IF(I110="达到条件",(IF(G110&gt;10000,(IF((H110-$H$5)&gt;0,(IF((H110-$H$5)&gt;5%,(IF((H110-$H$5)&gt;20%,"第三档激励条件","第二档激励条件")),"第一档激励条件")),"未达到条件")),"未达到条件")),"未达到条件")</f>
        <v>未达到条件</v>
      </c>
      <c r="K110" s="113">
        <f t="shared" si="31"/>
        <v>321</v>
      </c>
      <c r="L110" s="100">
        <f t="shared" si="32"/>
        <v>200</v>
      </c>
      <c r="M110" s="100">
        <f t="shared" si="33"/>
        <v>200</v>
      </c>
      <c r="N110" s="100">
        <v>0</v>
      </c>
    </row>
    <row r="111" s="4" customFormat="1" ht="32.1" customHeight="1" spans="1:14">
      <c r="A111" s="18"/>
      <c r="B111" s="26" t="s">
        <v>633</v>
      </c>
      <c r="C111" s="18"/>
      <c r="D111" s="18"/>
      <c r="E111" s="19">
        <f>SUM(E112:E118)</f>
        <v>25735.9743967</v>
      </c>
      <c r="F111" s="19">
        <f>SUM(F112:F118)</f>
        <v>28064.9390135</v>
      </c>
      <c r="G111" s="19">
        <f>SUM(G112:G118)</f>
        <v>111780.7383062</v>
      </c>
      <c r="H111" s="97">
        <f t="shared" si="26"/>
        <v>2.98293180870375</v>
      </c>
      <c r="I111" s="97"/>
      <c r="J111" s="97"/>
      <c r="K111" s="113">
        <f t="shared" si="31"/>
        <v>22356</v>
      </c>
      <c r="L111" s="45">
        <f>SUM(L112:L118)</f>
        <v>5400</v>
      </c>
      <c r="M111" s="45">
        <f>SUM(M112:M118)</f>
        <v>1400</v>
      </c>
      <c r="N111" s="45">
        <f>SUM(N112:N118)</f>
        <v>4000</v>
      </c>
    </row>
    <row r="112" ht="32.1" customHeight="1" spans="1:14">
      <c r="A112" s="98">
        <v>1</v>
      </c>
      <c r="B112" s="99" t="s">
        <v>453</v>
      </c>
      <c r="C112" s="100" t="s">
        <v>454</v>
      </c>
      <c r="D112" s="100" t="s">
        <v>36</v>
      </c>
      <c r="E112" s="101">
        <v>576.2154047</v>
      </c>
      <c r="F112" s="101">
        <v>1085.0332108</v>
      </c>
      <c r="G112" s="101">
        <v>2905.5616634</v>
      </c>
      <c r="H112" s="102">
        <f t="shared" si="26"/>
        <v>1.6778550504069</v>
      </c>
      <c r="I112" s="102" t="str">
        <f t="shared" si="34"/>
        <v>达到条件</v>
      </c>
      <c r="J112" s="102" t="str">
        <f t="shared" ref="J112:J118" si="35">IF(I112="达到条件",(IF(G112&gt;10000,(IF((H112-$H$5)&gt;0,(IF((H112-$H$5)&gt;5%,(IF((H112-$H$5)&gt;20%,"第三档激励条件","第二档激励条件")),"第一档激励条件")),"未达到条件")),"未达到条件")),"未达到条件")</f>
        <v>未达到条件</v>
      </c>
      <c r="K112" s="113">
        <f t="shared" si="31"/>
        <v>581</v>
      </c>
      <c r="L112" s="100">
        <f t="shared" si="32"/>
        <v>200</v>
      </c>
      <c r="M112" s="100">
        <f t="shared" si="33"/>
        <v>200</v>
      </c>
      <c r="N112" s="100">
        <v>0</v>
      </c>
    </row>
    <row r="113" ht="32.1" customHeight="1" spans="1:14">
      <c r="A113" s="98">
        <v>2</v>
      </c>
      <c r="B113" s="99" t="s">
        <v>500</v>
      </c>
      <c r="C113" s="100" t="s">
        <v>501</v>
      </c>
      <c r="D113" s="100" t="s">
        <v>88</v>
      </c>
      <c r="E113" s="101">
        <v>6197.0651203</v>
      </c>
      <c r="F113" s="101">
        <v>7771.8452015</v>
      </c>
      <c r="G113" s="101">
        <v>28837.195356</v>
      </c>
      <c r="H113" s="102">
        <f t="shared" si="26"/>
        <v>2.71046959999078</v>
      </c>
      <c r="I113" s="102" t="str">
        <f t="shared" si="34"/>
        <v>达到条件</v>
      </c>
      <c r="J113" s="102" t="str">
        <f t="shared" si="35"/>
        <v>未达到条件</v>
      </c>
      <c r="K113" s="113">
        <f t="shared" si="31"/>
        <v>5767</v>
      </c>
      <c r="L113" s="100">
        <f t="shared" si="32"/>
        <v>200</v>
      </c>
      <c r="M113" s="100">
        <f t="shared" si="33"/>
        <v>200</v>
      </c>
      <c r="N113" s="100">
        <v>0</v>
      </c>
    </row>
    <row r="114" ht="32.1" customHeight="1" spans="1:14">
      <c r="A114" s="98">
        <v>3</v>
      </c>
      <c r="B114" s="99" t="s">
        <v>505</v>
      </c>
      <c r="C114" s="100" t="s">
        <v>506</v>
      </c>
      <c r="D114" s="100" t="s">
        <v>88</v>
      </c>
      <c r="E114" s="101">
        <v>14395.3634074</v>
      </c>
      <c r="F114" s="101">
        <v>11551.7838049</v>
      </c>
      <c r="G114" s="101">
        <v>24327.0798486</v>
      </c>
      <c r="H114" s="102">
        <f t="shared" si="26"/>
        <v>1.10591543777689</v>
      </c>
      <c r="I114" s="102" t="str">
        <f t="shared" si="34"/>
        <v>达到条件</v>
      </c>
      <c r="J114" s="102" t="str">
        <f t="shared" si="35"/>
        <v>未达到条件</v>
      </c>
      <c r="K114" s="113">
        <f t="shared" si="31"/>
        <v>4865</v>
      </c>
      <c r="L114" s="100">
        <f t="shared" si="32"/>
        <v>200</v>
      </c>
      <c r="M114" s="100">
        <f t="shared" si="33"/>
        <v>200</v>
      </c>
      <c r="N114" s="100">
        <v>0</v>
      </c>
    </row>
    <row r="115" ht="32.1" customHeight="1" spans="1:14">
      <c r="A115" s="98">
        <v>4</v>
      </c>
      <c r="B115" s="99" t="s">
        <v>534</v>
      </c>
      <c r="C115" s="100" t="s">
        <v>535</v>
      </c>
      <c r="D115" s="100" t="s">
        <v>128</v>
      </c>
      <c r="E115" s="101">
        <v>4176.3377249</v>
      </c>
      <c r="F115" s="101">
        <v>2417.0672263</v>
      </c>
      <c r="G115" s="101">
        <v>21233.2997178</v>
      </c>
      <c r="H115" s="102">
        <f t="shared" si="26"/>
        <v>7.78473692695073</v>
      </c>
      <c r="I115" s="102" t="str">
        <f t="shared" si="34"/>
        <v>达到条件</v>
      </c>
      <c r="J115" s="102" t="str">
        <f t="shared" si="35"/>
        <v>第三档激励条件</v>
      </c>
      <c r="K115" s="113">
        <f t="shared" si="31"/>
        <v>4246</v>
      </c>
      <c r="L115" s="100">
        <f t="shared" si="32"/>
        <v>1700</v>
      </c>
      <c r="M115" s="100">
        <f t="shared" si="33"/>
        <v>200</v>
      </c>
      <c r="N115" s="100">
        <v>1500</v>
      </c>
    </row>
    <row r="116" ht="32.1" customHeight="1" spans="1:14">
      <c r="A116" s="108">
        <v>5</v>
      </c>
      <c r="B116" s="109" t="s">
        <v>157</v>
      </c>
      <c r="C116" s="110" t="s">
        <v>551</v>
      </c>
      <c r="D116" s="110" t="s">
        <v>149</v>
      </c>
      <c r="E116" s="111">
        <v>63.0138222</v>
      </c>
      <c r="F116" s="111">
        <v>214.2251079</v>
      </c>
      <c r="G116" s="111">
        <v>563.9441092</v>
      </c>
      <c r="H116" s="112">
        <f t="shared" si="26"/>
        <v>1.63248372111101</v>
      </c>
      <c r="I116" s="112" t="str">
        <f t="shared" si="34"/>
        <v>达到条件</v>
      </c>
      <c r="J116" s="112" t="str">
        <f t="shared" si="35"/>
        <v>未达到条件</v>
      </c>
      <c r="K116" s="115">
        <f t="shared" si="31"/>
        <v>112</v>
      </c>
      <c r="L116" s="110">
        <f t="shared" si="32"/>
        <v>200</v>
      </c>
      <c r="M116" s="110">
        <v>200</v>
      </c>
      <c r="N116" s="110">
        <v>0</v>
      </c>
    </row>
    <row r="117" ht="32.1" customHeight="1" spans="1:14">
      <c r="A117" s="98">
        <v>6</v>
      </c>
      <c r="B117" s="99" t="s">
        <v>569</v>
      </c>
      <c r="C117" s="100" t="s">
        <v>570</v>
      </c>
      <c r="D117" s="100" t="s">
        <v>166</v>
      </c>
      <c r="E117" s="101">
        <v>0.002712</v>
      </c>
      <c r="F117" s="101">
        <v>4241.639358</v>
      </c>
      <c r="G117" s="101">
        <v>22516.2296472</v>
      </c>
      <c r="H117" s="102">
        <f t="shared" si="26"/>
        <v>4.30837908336855</v>
      </c>
      <c r="I117" s="102" t="str">
        <f t="shared" si="34"/>
        <v>达到条件</v>
      </c>
      <c r="J117" s="102" t="str">
        <f t="shared" si="35"/>
        <v>第三档激励条件</v>
      </c>
      <c r="K117" s="113">
        <f t="shared" si="31"/>
        <v>4503</v>
      </c>
      <c r="L117" s="100">
        <f t="shared" si="32"/>
        <v>1200</v>
      </c>
      <c r="M117" s="100">
        <f t="shared" si="33"/>
        <v>200</v>
      </c>
      <c r="N117" s="100">
        <v>1000</v>
      </c>
    </row>
    <row r="118" ht="32.1" customHeight="1" spans="1:14">
      <c r="A118" s="98">
        <v>7</v>
      </c>
      <c r="B118" s="99" t="s">
        <v>604</v>
      </c>
      <c r="C118" s="100" t="s">
        <v>605</v>
      </c>
      <c r="D118" s="100" t="s">
        <v>181</v>
      </c>
      <c r="E118" s="101">
        <v>327.9762052</v>
      </c>
      <c r="F118" s="101">
        <v>783.3451041</v>
      </c>
      <c r="G118" s="101">
        <v>11397.427964</v>
      </c>
      <c r="H118" s="102">
        <f t="shared" si="26"/>
        <v>13.5496894080863</v>
      </c>
      <c r="I118" s="102" t="str">
        <f t="shared" si="34"/>
        <v>达到条件</v>
      </c>
      <c r="J118" s="102" t="str">
        <f t="shared" si="35"/>
        <v>第三档激励条件</v>
      </c>
      <c r="K118" s="113">
        <f t="shared" si="31"/>
        <v>2279</v>
      </c>
      <c r="L118" s="100">
        <f t="shared" si="32"/>
        <v>1700</v>
      </c>
      <c r="M118" s="100">
        <f t="shared" si="33"/>
        <v>200</v>
      </c>
      <c r="N118" s="100">
        <v>1500</v>
      </c>
    </row>
    <row r="119" s="4" customFormat="1" ht="32.1" customHeight="1" spans="1:14">
      <c r="A119" s="18"/>
      <c r="B119" s="26" t="s">
        <v>634</v>
      </c>
      <c r="C119" s="18"/>
      <c r="D119" s="18"/>
      <c r="E119" s="19">
        <f>SUM(E120:E123)</f>
        <v>59129.7819871</v>
      </c>
      <c r="F119" s="19">
        <f>SUM(F120:F123)</f>
        <v>51849.4644805</v>
      </c>
      <c r="G119" s="19">
        <f>SUM(G120:G123)</f>
        <v>207569.5148017</v>
      </c>
      <c r="H119" s="97">
        <f t="shared" si="26"/>
        <v>3.00331067796784</v>
      </c>
      <c r="I119" s="97"/>
      <c r="J119" s="97"/>
      <c r="K119" s="113">
        <f t="shared" si="31"/>
        <v>41513</v>
      </c>
      <c r="L119" s="45">
        <f>SUM(L120:L123)</f>
        <v>2800</v>
      </c>
      <c r="M119" s="45">
        <f>SUM(M120:M123)</f>
        <v>800</v>
      </c>
      <c r="N119" s="45">
        <f>SUM(N120:N123)</f>
        <v>2000</v>
      </c>
    </row>
    <row r="120" ht="32.1" customHeight="1" spans="1:14">
      <c r="A120" s="98">
        <v>1</v>
      </c>
      <c r="B120" s="99" t="s">
        <v>448</v>
      </c>
      <c r="C120" s="100" t="s">
        <v>449</v>
      </c>
      <c r="D120" s="100" t="s">
        <v>36</v>
      </c>
      <c r="E120" s="101">
        <v>2030.2417943</v>
      </c>
      <c r="F120" s="101">
        <v>2171.5469991</v>
      </c>
      <c r="G120" s="101">
        <v>4963.1246599</v>
      </c>
      <c r="H120" s="102">
        <f t="shared" si="26"/>
        <v>1.28552486405174</v>
      </c>
      <c r="I120" s="102" t="str">
        <f t="shared" ref="I120:I123" si="36">IF(G120&gt;E120,(IF(H120&gt;20%,"达到条件","未达到条件")),"未达到条件")</f>
        <v>达到条件</v>
      </c>
      <c r="J120" s="102" t="str">
        <f>IF(I120="达到条件",(IF(G120&gt;10000,(IF((H120-$H$5)&gt;0,(IF((H120-$H$5)&gt;5%,(IF((H120-$H$5)&gt;20%,"第三档激励条件","第二档激励条件")),"第一档激励条件")),"未达到条件")),"未达到条件")),"未达到条件")</f>
        <v>未达到条件</v>
      </c>
      <c r="K120" s="113">
        <f t="shared" si="31"/>
        <v>992</v>
      </c>
      <c r="L120" s="100">
        <f t="shared" si="32"/>
        <v>200</v>
      </c>
      <c r="M120" s="100">
        <f t="shared" si="33"/>
        <v>200</v>
      </c>
      <c r="N120" s="100">
        <v>0</v>
      </c>
    </row>
    <row r="121" ht="32.1" customHeight="1" spans="1:14">
      <c r="A121" s="98">
        <v>2</v>
      </c>
      <c r="B121" s="99" t="s">
        <v>514</v>
      </c>
      <c r="C121" s="100" t="s">
        <v>515</v>
      </c>
      <c r="D121" s="100" t="s">
        <v>109</v>
      </c>
      <c r="E121" s="101">
        <v>53021.7640263</v>
      </c>
      <c r="F121" s="101">
        <v>44815.0185196</v>
      </c>
      <c r="G121" s="101">
        <v>180490.492888</v>
      </c>
      <c r="H121" s="102">
        <f t="shared" si="26"/>
        <v>3.02745550153152</v>
      </c>
      <c r="I121" s="102" t="str">
        <f t="shared" si="36"/>
        <v>达到条件</v>
      </c>
      <c r="J121" s="102" t="str">
        <f>IF(I121="达到条件",(IF(G121&gt;10000,(IF((H121-$H$5)&gt;0,(IF((H121-$H$5)&gt;5%,(IF((H121-$H$5)&gt;20%,"第三档激励条件","第二档激励条件")),"第一档激励条件")),"未达到条件")),"未达到条件")),"未达到条件")</f>
        <v>第二档激励条件</v>
      </c>
      <c r="K121" s="113">
        <f t="shared" si="31"/>
        <v>36098</v>
      </c>
      <c r="L121" s="100">
        <f t="shared" si="32"/>
        <v>1200</v>
      </c>
      <c r="M121" s="100">
        <f t="shared" si="33"/>
        <v>200</v>
      </c>
      <c r="N121" s="100">
        <v>1000</v>
      </c>
    </row>
    <row r="122" ht="32.1" customHeight="1" spans="1:14">
      <c r="A122" s="98">
        <v>3</v>
      </c>
      <c r="B122" s="99" t="s">
        <v>538</v>
      </c>
      <c r="C122" s="100" t="s">
        <v>539</v>
      </c>
      <c r="D122" s="100" t="s">
        <v>128</v>
      </c>
      <c r="E122" s="101">
        <v>1602.5296915</v>
      </c>
      <c r="F122" s="101">
        <v>1973.7586699</v>
      </c>
      <c r="G122" s="101">
        <v>8205.6027524</v>
      </c>
      <c r="H122" s="102">
        <f t="shared" si="26"/>
        <v>3.15734855407411</v>
      </c>
      <c r="I122" s="102" t="str">
        <f t="shared" si="36"/>
        <v>达到条件</v>
      </c>
      <c r="J122" s="102" t="str">
        <f>IF(I122="达到条件",(IF(G122&gt;10000,(IF((H122-$H$5)&gt;0,(IF((H122-$H$5)&gt;5%,(IF((H122-$H$5)&gt;20%,"第三档激励条件","第二档激励条件")),"第一档激励条件")),"未达到条件")),"未达到条件")),"未达到条件")</f>
        <v>未达到条件</v>
      </c>
      <c r="K122" s="113">
        <f t="shared" si="31"/>
        <v>1641</v>
      </c>
      <c r="L122" s="100">
        <f t="shared" si="32"/>
        <v>200</v>
      </c>
      <c r="M122" s="100">
        <f t="shared" si="33"/>
        <v>200</v>
      </c>
      <c r="N122" s="100">
        <v>0</v>
      </c>
    </row>
    <row r="123" ht="32.1" customHeight="1" spans="1:14">
      <c r="A123" s="98">
        <v>4</v>
      </c>
      <c r="B123" s="99" t="s">
        <v>571</v>
      </c>
      <c r="C123" s="100" t="s">
        <v>572</v>
      </c>
      <c r="D123" s="100" t="s">
        <v>166</v>
      </c>
      <c r="E123" s="101">
        <v>2475.246475</v>
      </c>
      <c r="F123" s="101">
        <v>2889.1402919</v>
      </c>
      <c r="G123" s="101">
        <v>13910.2945014</v>
      </c>
      <c r="H123" s="102">
        <f t="shared" si="26"/>
        <v>3.81468294924927</v>
      </c>
      <c r="I123" s="102" t="str">
        <f t="shared" si="36"/>
        <v>达到条件</v>
      </c>
      <c r="J123" s="102" t="str">
        <f>IF(I123="达到条件",(IF(G123&gt;10000,(IF((H123-$H$5)&gt;0,(IF((H123-$H$5)&gt;5%,(IF((H123-$H$5)&gt;20%,"第三档激励条件","第二档激励条件")),"第一档激励条件")),"未达到条件")),"未达到条件")),"未达到条件")</f>
        <v>第三档激励条件</v>
      </c>
      <c r="K123" s="113">
        <f t="shared" si="31"/>
        <v>2782</v>
      </c>
      <c r="L123" s="100">
        <f t="shared" si="32"/>
        <v>1200</v>
      </c>
      <c r="M123" s="100">
        <f t="shared" si="33"/>
        <v>200</v>
      </c>
      <c r="N123" s="100">
        <v>1000</v>
      </c>
    </row>
    <row r="124" s="4" customFormat="1" ht="32.1" customHeight="1" spans="1:14">
      <c r="A124" s="18"/>
      <c r="B124" s="26" t="s">
        <v>635</v>
      </c>
      <c r="C124" s="18"/>
      <c r="D124" s="18"/>
      <c r="E124" s="19">
        <f>E125</f>
        <v>1896.77559</v>
      </c>
      <c r="F124" s="19">
        <f>F125</f>
        <v>1401.1228568</v>
      </c>
      <c r="G124" s="19">
        <f>G125</f>
        <v>4555.8240038</v>
      </c>
      <c r="H124" s="97">
        <f t="shared" si="26"/>
        <v>2.25155212598913</v>
      </c>
      <c r="I124" s="97"/>
      <c r="J124" s="97"/>
      <c r="K124" s="113">
        <f t="shared" si="31"/>
        <v>911</v>
      </c>
      <c r="L124" s="45">
        <f>L125</f>
        <v>200</v>
      </c>
      <c r="M124" s="45">
        <f>M125</f>
        <v>200</v>
      </c>
      <c r="N124" s="45">
        <f>N125</f>
        <v>0</v>
      </c>
    </row>
    <row r="125" ht="32.1" customHeight="1" spans="1:14">
      <c r="A125" s="98">
        <v>1</v>
      </c>
      <c r="B125" s="99" t="s">
        <v>432</v>
      </c>
      <c r="C125" s="100" t="s">
        <v>433</v>
      </c>
      <c r="D125" s="100" t="s">
        <v>22</v>
      </c>
      <c r="E125" s="101">
        <v>1896.77559</v>
      </c>
      <c r="F125" s="101">
        <v>1401.1228568</v>
      </c>
      <c r="G125" s="101">
        <v>4555.8240038</v>
      </c>
      <c r="H125" s="102">
        <f t="shared" si="26"/>
        <v>2.25155212598913</v>
      </c>
      <c r="I125" s="102" t="str">
        <f t="shared" ref="I125:I128" si="37">IF(G125&gt;E125,(IF(H125&gt;20%,"达到条件","未达到条件")),"未达到条件")</f>
        <v>达到条件</v>
      </c>
      <c r="J125" s="102" t="str">
        <f>IF(I125="达到条件",(IF(G125&gt;10000,(IF((H125-$H$5)&gt;0,(IF((H125-$H$5)&gt;5%,(IF((H125-$H$5)&gt;20%,"第三档激励条件","第二档激励条件")),"第一档激励条件")),"未达到条件")),"未达到条件")),"未达到条件")</f>
        <v>未达到条件</v>
      </c>
      <c r="K125" s="113">
        <f t="shared" si="31"/>
        <v>911</v>
      </c>
      <c r="L125" s="100">
        <f t="shared" si="32"/>
        <v>200</v>
      </c>
      <c r="M125" s="100">
        <f t="shared" si="33"/>
        <v>200</v>
      </c>
      <c r="N125" s="100">
        <v>0</v>
      </c>
    </row>
    <row r="126" s="4" customFormat="1" ht="32.1" customHeight="1" spans="1:14">
      <c r="A126" s="18"/>
      <c r="B126" s="26" t="s">
        <v>636</v>
      </c>
      <c r="C126" s="18"/>
      <c r="D126" s="18"/>
      <c r="E126" s="19">
        <f>SUM(E127:E128)</f>
        <v>12441.3520682</v>
      </c>
      <c r="F126" s="19">
        <f>SUM(F127:F128)</f>
        <v>15299.7607707</v>
      </c>
      <c r="G126" s="19">
        <f>SUM(G127:G128)</f>
        <v>60267.4967382</v>
      </c>
      <c r="H126" s="97">
        <f t="shared" si="26"/>
        <v>2.93911366598725</v>
      </c>
      <c r="I126" s="97"/>
      <c r="J126" s="97"/>
      <c r="K126" s="113">
        <f t="shared" si="31"/>
        <v>12053</v>
      </c>
      <c r="L126" s="45">
        <f>SUM(L127:L128)</f>
        <v>900</v>
      </c>
      <c r="M126" s="45">
        <f>SUM(M127:M128)</f>
        <v>400</v>
      </c>
      <c r="N126" s="45">
        <f>SUM(N127:N128)</f>
        <v>500</v>
      </c>
    </row>
    <row r="127" ht="32.1" customHeight="1" spans="1:14">
      <c r="A127" s="98">
        <v>1</v>
      </c>
      <c r="B127" s="99" t="s">
        <v>516</v>
      </c>
      <c r="C127" s="100" t="s">
        <v>517</v>
      </c>
      <c r="D127" s="100" t="s">
        <v>109</v>
      </c>
      <c r="E127" s="101">
        <v>11891.6372712</v>
      </c>
      <c r="F127" s="101">
        <v>14680.1395891</v>
      </c>
      <c r="G127" s="101">
        <v>58005.4655074</v>
      </c>
      <c r="H127" s="102">
        <f t="shared" si="26"/>
        <v>2.95128841625382</v>
      </c>
      <c r="I127" s="102" t="str">
        <f t="shared" si="37"/>
        <v>达到条件</v>
      </c>
      <c r="J127" s="102" t="str">
        <f>IF(I127="达到条件",(IF(G127&gt;10000,(IF((H127-$H$5)&gt;0,(IF((H127-$H$5)&gt;5%,(IF((H127-$H$5)&gt;20%,"第三档激励条件","第二档激励条件")),"第一档激励条件")),"未达到条件")),"未达到条件")),"未达到条件")</f>
        <v>第一档激励条件</v>
      </c>
      <c r="K127" s="113">
        <f t="shared" si="31"/>
        <v>11601</v>
      </c>
      <c r="L127" s="100">
        <f t="shared" ref="L127:L131" si="38">M127+N127</f>
        <v>700</v>
      </c>
      <c r="M127" s="100">
        <f t="shared" si="33"/>
        <v>200</v>
      </c>
      <c r="N127" s="100">
        <v>500</v>
      </c>
    </row>
    <row r="128" ht="32.1" customHeight="1" spans="1:14">
      <c r="A128" s="98">
        <v>2</v>
      </c>
      <c r="B128" s="99" t="s">
        <v>136</v>
      </c>
      <c r="C128" s="100" t="s">
        <v>546</v>
      </c>
      <c r="D128" s="100" t="s">
        <v>128</v>
      </c>
      <c r="E128" s="101">
        <v>549.714797</v>
      </c>
      <c r="F128" s="101">
        <v>619.6211816</v>
      </c>
      <c r="G128" s="101">
        <v>2262.0312308</v>
      </c>
      <c r="H128" s="102">
        <f t="shared" si="26"/>
        <v>2.65066801777004</v>
      </c>
      <c r="I128" s="102" t="str">
        <f t="shared" si="37"/>
        <v>达到条件</v>
      </c>
      <c r="J128" s="102" t="str">
        <f>IF(I128="达到条件",(IF(G128&gt;10000,(IF((H128-$H$5)&gt;0,(IF((H128-$H$5)&gt;5%,(IF((H128-$H$5)&gt;20%,"第三档激励条件","第二档激励条件")),"第一档激励条件")),"未达到条件")),"未达到条件")),"未达到条件")</f>
        <v>未达到条件</v>
      </c>
      <c r="K128" s="113">
        <f t="shared" si="31"/>
        <v>452</v>
      </c>
      <c r="L128" s="100">
        <f t="shared" si="38"/>
        <v>200</v>
      </c>
      <c r="M128" s="100">
        <f t="shared" si="33"/>
        <v>200</v>
      </c>
      <c r="N128" s="100">
        <v>0</v>
      </c>
    </row>
    <row r="129" s="4" customFormat="1" ht="32.1" customHeight="1" spans="1:14">
      <c r="A129" s="18"/>
      <c r="B129" s="26" t="s">
        <v>637</v>
      </c>
      <c r="C129" s="18"/>
      <c r="D129" s="18"/>
      <c r="E129" s="19">
        <f>SUM(E130:E131)</f>
        <v>563.1014338</v>
      </c>
      <c r="F129" s="19">
        <f>SUM(F130:F131)</f>
        <v>3529.3611012</v>
      </c>
      <c r="G129" s="19">
        <f>SUM(G130:G131)</f>
        <v>47327.702636</v>
      </c>
      <c r="H129" s="97">
        <f t="shared" si="26"/>
        <v>12.4097082386691</v>
      </c>
      <c r="I129" s="97"/>
      <c r="J129" s="97"/>
      <c r="K129" s="113">
        <f t="shared" si="31"/>
        <v>9465</v>
      </c>
      <c r="L129" s="45">
        <f>SUM(L130:L131)</f>
        <v>1900</v>
      </c>
      <c r="M129" s="45">
        <f>SUM(M130:M131)</f>
        <v>400</v>
      </c>
      <c r="N129" s="45">
        <f>SUM(N130:N131)</f>
        <v>1500</v>
      </c>
    </row>
    <row r="130" ht="32.1" customHeight="1" spans="1:14">
      <c r="A130" s="98">
        <v>1</v>
      </c>
      <c r="B130" s="99" t="s">
        <v>508</v>
      </c>
      <c r="C130" s="100" t="s">
        <v>510</v>
      </c>
      <c r="D130" s="100" t="s">
        <v>88</v>
      </c>
      <c r="E130" s="101">
        <v>32.781318</v>
      </c>
      <c r="F130" s="101">
        <v>2156.1234631</v>
      </c>
      <c r="G130" s="101">
        <v>43704.2403646</v>
      </c>
      <c r="H130" s="102">
        <f t="shared" si="26"/>
        <v>19.2698227223795</v>
      </c>
      <c r="I130" s="102" t="str">
        <f>IF(G130&gt;E130,(IF(H130&gt;20%,"达到条件","未达到条件")),"未达到条件")</f>
        <v>达到条件</v>
      </c>
      <c r="J130" s="102" t="str">
        <f>IF(I130="达到条件",(IF(G130&gt;10000,(IF((H130-$H$5)&gt;0,(IF((H130-$H$5)&gt;5%,(IF((H130-$H$5)&gt;20%,"第三档激励条件","第二档激励条件")),"第一档激励条件")),"未达到条件")),"未达到条件")),"未达到条件")</f>
        <v>第三档激励条件</v>
      </c>
      <c r="K130" s="113">
        <f t="shared" si="31"/>
        <v>8740</v>
      </c>
      <c r="L130" s="100">
        <f t="shared" si="38"/>
        <v>1700</v>
      </c>
      <c r="M130" s="100">
        <f t="shared" si="33"/>
        <v>200</v>
      </c>
      <c r="N130" s="100">
        <v>1500</v>
      </c>
    </row>
    <row r="131" ht="32.1" customHeight="1" spans="1:14">
      <c r="A131" s="98">
        <v>2</v>
      </c>
      <c r="B131" s="99" t="s">
        <v>540</v>
      </c>
      <c r="C131" s="100" t="s">
        <v>541</v>
      </c>
      <c r="D131" s="100" t="s">
        <v>128</v>
      </c>
      <c r="E131" s="101">
        <v>530.3201158</v>
      </c>
      <c r="F131" s="101">
        <v>1373.2376381</v>
      </c>
      <c r="G131" s="101">
        <v>3623.4622714</v>
      </c>
      <c r="H131" s="102">
        <f t="shared" si="26"/>
        <v>1.63862726367841</v>
      </c>
      <c r="I131" s="102" t="str">
        <f>IF(G131&gt;E131,(IF(H131&gt;20%,"达到条件","未达到条件")),"未达到条件")</f>
        <v>达到条件</v>
      </c>
      <c r="J131" s="102" t="str">
        <f>IF(I131="达到条件",(IF(G131&gt;10000,(IF((H131-$H$5)&gt;0,(IF((H131-$H$5)&gt;5%,(IF((H131-$H$5)&gt;20%,"第三档激励条件","第二档激励条件")),"第一档激励条件")),"未达到条件")),"未达到条件")),"未达到条件")</f>
        <v>未达到条件</v>
      </c>
      <c r="K131" s="113">
        <f t="shared" si="31"/>
        <v>724</v>
      </c>
      <c r="L131" s="100">
        <f t="shared" si="38"/>
        <v>200</v>
      </c>
      <c r="M131" s="100">
        <f t="shared" si="33"/>
        <v>200</v>
      </c>
      <c r="N131" s="100">
        <v>0</v>
      </c>
    </row>
    <row r="132" ht="42" customHeight="1" spans="1:14">
      <c r="A132" s="116" t="s">
        <v>638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</sheetData>
  <autoFilter ref="A5:N132"/>
  <mergeCells count="11">
    <mergeCell ref="A1:N1"/>
    <mergeCell ref="L2:N2"/>
    <mergeCell ref="E3:H3"/>
    <mergeCell ref="I3:J3"/>
    <mergeCell ref="L3:N3"/>
    <mergeCell ref="A132:N132"/>
    <mergeCell ref="A3:A4"/>
    <mergeCell ref="B3:B4"/>
    <mergeCell ref="C3:C4"/>
    <mergeCell ref="D3:D4"/>
    <mergeCell ref="K3:K4"/>
  </mergeCells>
  <pageMargins left="0.751388888888889" right="0.751388888888889" top="1" bottom="1" header="0.5" footer="0.5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S89"/>
  <sheetViews>
    <sheetView view="pageBreakPreview" zoomScaleNormal="130" zoomScaleSheetLayoutView="100" workbookViewId="0">
      <pane xSplit="2" ySplit="6" topLeftCell="V22" activePane="bottomRight" state="frozen"/>
      <selection/>
      <selection pane="topRight"/>
      <selection pane="bottomLeft"/>
      <selection pane="bottomRight" activeCell="AS6" sqref="AS6"/>
    </sheetView>
  </sheetViews>
  <sheetFormatPr defaultColWidth="9.5" defaultRowHeight="12"/>
  <cols>
    <col min="1" max="1" width="11.1296296296296" style="59" customWidth="1"/>
    <col min="2" max="2" width="6.62962962962963" style="59" hidden="1" customWidth="1" outlineLevel="1"/>
    <col min="3" max="10" width="11" style="59" hidden="1" customWidth="1" outlineLevel="1"/>
    <col min="11" max="11" width="11" style="59" hidden="1" customWidth="1" outlineLevel="1" collapsed="1"/>
    <col min="12" max="14" width="11" style="59" hidden="1" customWidth="1" outlineLevel="1"/>
    <col min="15" max="15" width="9.12962962962963" style="59" customWidth="1" collapsed="1"/>
    <col min="16" max="16" width="9.37962962962963" style="59" customWidth="1"/>
    <col min="17" max="17" width="10.1296296296296" style="59" customWidth="1"/>
    <col min="18" max="18" width="5.87962962962963" style="61" hidden="1" customWidth="1" outlineLevel="2"/>
    <col min="19" max="19" width="7.12962962962963" style="60" hidden="1" customWidth="1" outlineLevel="2"/>
    <col min="20" max="20" width="7.12962962962963" style="60" hidden="1" customWidth="1" outlineLevel="2" collapsed="1"/>
    <col min="21" max="21" width="12.6296296296296" style="59" hidden="1" customWidth="1" outlineLevel="2"/>
    <col min="22" max="25" width="9.87962962962963" style="59" hidden="1" customWidth="1" outlineLevel="2"/>
    <col min="26" max="26" width="7.87962962962963" style="59" hidden="1" customWidth="1" outlineLevel="2" collapsed="1"/>
    <col min="27" max="28" width="7.87962962962963" style="59" hidden="1" customWidth="1" outlineLevel="2"/>
    <col min="29" max="29" width="7.12962962962963" style="59" hidden="1" customWidth="1" outlineLevel="2" collapsed="1"/>
    <col min="30" max="30" width="10.3796296296296" style="59" hidden="1" customWidth="1" outlineLevel="2"/>
    <col min="31" max="32" width="9.87962962962963" style="59" hidden="1" customWidth="1" outlineLevel="2"/>
    <col min="33" max="33" width="6.37962962962963" style="62" customWidth="1" collapsed="1"/>
    <col min="34" max="34" width="12.6296296296296" style="59" hidden="1" customWidth="1" outlineLevel="1"/>
    <col min="35" max="38" width="9.87962962962963" style="59" hidden="1" customWidth="1" outlineLevel="1"/>
    <col min="39" max="39" width="7.87962962962963" style="59" hidden="1" customWidth="1" outlineLevel="1" collapsed="1"/>
    <col min="40" max="41" width="7.87962962962963" style="59" hidden="1" customWidth="1" outlineLevel="1"/>
    <col min="42" max="42" width="8.12962962962963" style="59" customWidth="1" collapsed="1"/>
    <col min="43" max="43" width="6.5" style="59" customWidth="1"/>
    <col min="44" max="44" width="6.12962962962963" style="59" customWidth="1"/>
    <col min="45" max="45" width="9.87962962962963" style="59" customWidth="1"/>
    <col min="46" max="16250" width="9.5" style="59"/>
    <col min="16251" max="16384" width="9.5" style="57"/>
  </cols>
  <sheetData>
    <row r="2" s="57" customFormat="1" ht="17.4" spans="1:45">
      <c r="A2" s="63" t="s">
        <v>639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57" customFormat="1" ht="24" spans="1:4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92" t="s">
        <v>200</v>
      </c>
    </row>
    <row r="4" s="57" customFormat="1" ht="19.5" customHeight="1" outlineLevel="1" spans="1:45">
      <c r="A4" s="64" t="s">
        <v>201</v>
      </c>
      <c r="B4" s="65"/>
      <c r="C4" s="64"/>
      <c r="D4" s="64"/>
      <c r="E4" s="64"/>
      <c r="F4" s="64"/>
      <c r="G4" s="64"/>
      <c r="H4" s="64"/>
      <c r="I4" s="64"/>
      <c r="J4" s="64"/>
      <c r="K4" s="64"/>
      <c r="L4" s="64">
        <f>L7/'[1]2021年'!$D$3</f>
        <v>0.318536467060071</v>
      </c>
      <c r="M4" s="64">
        <f>M7/'[1]2021年'!$E$3</f>
        <v>0.493185302447413</v>
      </c>
      <c r="N4" s="64">
        <f>N7/'[1]2021年'!$F$3</f>
        <v>0.244531478139287</v>
      </c>
      <c r="O4" s="71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82"/>
      <c r="AG4" s="86" t="s">
        <v>276</v>
      </c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</row>
    <row r="5" s="57" customFormat="1" ht="34.15" customHeight="1" spans="1:45">
      <c r="A5" s="64"/>
      <c r="B5" s="65"/>
      <c r="C5" s="64" t="s">
        <v>277</v>
      </c>
      <c r="D5" s="64"/>
      <c r="E5" s="64"/>
      <c r="F5" s="64"/>
      <c r="G5" s="64" t="s">
        <v>278</v>
      </c>
      <c r="H5" s="64"/>
      <c r="I5" s="64"/>
      <c r="J5" s="64"/>
      <c r="K5" s="64" t="s">
        <v>279</v>
      </c>
      <c r="L5" s="64"/>
      <c r="M5" s="64"/>
      <c r="N5" s="64"/>
      <c r="O5" s="73" t="s">
        <v>280</v>
      </c>
      <c r="P5" s="73"/>
      <c r="Q5" s="73"/>
      <c r="R5" s="74" t="s">
        <v>281</v>
      </c>
      <c r="S5" s="74"/>
      <c r="T5" s="74"/>
      <c r="U5" s="73"/>
      <c r="V5" s="73"/>
      <c r="W5" s="73" t="s">
        <v>282</v>
      </c>
      <c r="X5" s="73"/>
      <c r="Y5" s="73"/>
      <c r="Z5" s="73" t="s">
        <v>283</v>
      </c>
      <c r="AA5" s="73"/>
      <c r="AB5" s="73"/>
      <c r="AC5" s="73" t="s">
        <v>284</v>
      </c>
      <c r="AD5" s="73"/>
      <c r="AE5" s="73"/>
      <c r="AF5" s="73"/>
      <c r="AG5" s="88" t="s">
        <v>285</v>
      </c>
      <c r="AH5" s="88"/>
      <c r="AI5" s="88"/>
      <c r="AJ5" s="88" t="s">
        <v>282</v>
      </c>
      <c r="AK5" s="88"/>
      <c r="AL5" s="88"/>
      <c r="AM5" s="88" t="s">
        <v>283</v>
      </c>
      <c r="AN5" s="88"/>
      <c r="AO5" s="88"/>
      <c r="AP5" s="88" t="s">
        <v>286</v>
      </c>
      <c r="AQ5" s="88"/>
      <c r="AR5" s="88"/>
      <c r="AS5" s="88"/>
    </row>
    <row r="6" s="57" customFormat="1" ht="61.15" customHeight="1" spans="1:45">
      <c r="A6" s="64"/>
      <c r="B6" s="65"/>
      <c r="C6" s="64" t="s">
        <v>287</v>
      </c>
      <c r="D6" s="64" t="s">
        <v>288</v>
      </c>
      <c r="E6" s="64" t="s">
        <v>289</v>
      </c>
      <c r="F6" s="64" t="s">
        <v>290</v>
      </c>
      <c r="G6" s="64" t="s">
        <v>287</v>
      </c>
      <c r="H6" s="64" t="s">
        <v>288</v>
      </c>
      <c r="I6" s="64" t="s">
        <v>289</v>
      </c>
      <c r="J6" s="64" t="s">
        <v>290</v>
      </c>
      <c r="K6" s="64" t="s">
        <v>287</v>
      </c>
      <c r="L6" s="64" t="s">
        <v>288</v>
      </c>
      <c r="M6" s="64" t="s">
        <v>289</v>
      </c>
      <c r="N6" s="64" t="s">
        <v>290</v>
      </c>
      <c r="O6" s="73" t="s">
        <v>277</v>
      </c>
      <c r="P6" s="73" t="s">
        <v>278</v>
      </c>
      <c r="Q6" s="73" t="s">
        <v>279</v>
      </c>
      <c r="R6" s="75" t="s">
        <v>291</v>
      </c>
      <c r="S6" s="74" t="s">
        <v>292</v>
      </c>
      <c r="T6" s="74" t="s">
        <v>293</v>
      </c>
      <c r="U6" s="73" t="s">
        <v>294</v>
      </c>
      <c r="V6" s="73" t="s">
        <v>295</v>
      </c>
      <c r="W6" s="73" t="s">
        <v>296</v>
      </c>
      <c r="X6" s="73" t="s">
        <v>297</v>
      </c>
      <c r="Y6" s="73" t="s">
        <v>298</v>
      </c>
      <c r="Z6" s="83">
        <v>0.05</v>
      </c>
      <c r="AA6" s="83">
        <v>0.2</v>
      </c>
      <c r="AB6" s="73" t="s">
        <v>299</v>
      </c>
      <c r="AC6" s="73" t="s">
        <v>287</v>
      </c>
      <c r="AD6" s="83">
        <v>0.2</v>
      </c>
      <c r="AE6" s="83">
        <v>0.3</v>
      </c>
      <c r="AF6" s="83">
        <v>0.5</v>
      </c>
      <c r="AG6" s="88"/>
      <c r="AH6" s="88"/>
      <c r="AI6" s="88"/>
      <c r="AJ6" s="88" t="s">
        <v>296</v>
      </c>
      <c r="AK6" s="88" t="s">
        <v>297</v>
      </c>
      <c r="AL6" s="88" t="s">
        <v>298</v>
      </c>
      <c r="AM6" s="89">
        <v>0.05</v>
      </c>
      <c r="AN6" s="89">
        <v>0.2</v>
      </c>
      <c r="AO6" s="88" t="s">
        <v>299</v>
      </c>
      <c r="AP6" s="88" t="s">
        <v>287</v>
      </c>
      <c r="AQ6" s="89">
        <v>0.2</v>
      </c>
      <c r="AR6" s="89">
        <v>0.3</v>
      </c>
      <c r="AS6" s="89">
        <v>0.5</v>
      </c>
    </row>
    <row r="7" s="58" customFormat="1" ht="19.5" customHeight="1" spans="1:45">
      <c r="A7" s="66" t="s">
        <v>208</v>
      </c>
      <c r="B7" s="66" t="s">
        <v>208</v>
      </c>
      <c r="C7" s="67">
        <f t="shared" ref="C7:Q7" si="0">SUM(C8:C22)</f>
        <v>6475819.8502399</v>
      </c>
      <c r="D7" s="67">
        <f t="shared" si="0"/>
        <v>4180058.4534715</v>
      </c>
      <c r="E7" s="67">
        <f t="shared" si="0"/>
        <v>2021857.6644664</v>
      </c>
      <c r="F7" s="67">
        <f t="shared" si="0"/>
        <v>273903.732302</v>
      </c>
      <c r="G7" s="67">
        <f t="shared" si="0"/>
        <v>6261211.0969139</v>
      </c>
      <c r="H7" s="67">
        <f t="shared" si="0"/>
        <v>3979556.5817995</v>
      </c>
      <c r="I7" s="67">
        <f t="shared" si="0"/>
        <v>2016040.332348</v>
      </c>
      <c r="J7" s="67">
        <f t="shared" si="0"/>
        <v>265614.1827664</v>
      </c>
      <c r="K7" s="67">
        <f t="shared" si="0"/>
        <v>8610339.56726285</v>
      </c>
      <c r="L7" s="67">
        <f t="shared" si="0"/>
        <v>5118379.01218325</v>
      </c>
      <c r="M7" s="67">
        <f t="shared" si="0"/>
        <v>3062291.6049948</v>
      </c>
      <c r="N7" s="67">
        <f t="shared" si="0"/>
        <v>429668.9500848</v>
      </c>
      <c r="O7" s="67">
        <f t="shared" si="0"/>
        <v>6475819.8502399</v>
      </c>
      <c r="P7" s="67">
        <f t="shared" si="0"/>
        <v>6261211.0969139</v>
      </c>
      <c r="Q7" s="67">
        <f t="shared" si="0"/>
        <v>8610339.56726285</v>
      </c>
      <c r="R7" s="76">
        <f>Q7/P7*100-100</f>
        <v>37.5187553012997</v>
      </c>
      <c r="S7" s="77" t="e">
        <f>Q7/#REF!*100</f>
        <v>#REF!</v>
      </c>
      <c r="T7" s="77" t="str">
        <f>IF(AND(Q7-O7&lt;0,R7&gt;$R$7),1,"")</f>
        <v/>
      </c>
      <c r="U7" s="77"/>
      <c r="V7" s="66"/>
      <c r="W7" s="66"/>
      <c r="X7" s="66"/>
      <c r="Y7" s="66"/>
      <c r="Z7" s="66"/>
      <c r="AA7" s="66"/>
      <c r="AB7" s="66"/>
      <c r="AC7" s="84">
        <f t="shared" ref="AC7:AF7" si="1">SUM(AC24:AC38,AC40:AC80)</f>
        <v>36157.3005163724</v>
      </c>
      <c r="AD7" s="67">
        <f t="shared" si="1"/>
        <v>5368.28913513471</v>
      </c>
      <c r="AE7" s="67">
        <f t="shared" si="1"/>
        <v>11764.4071117637</v>
      </c>
      <c r="AF7" s="67">
        <f t="shared" si="1"/>
        <v>20174.7467455253</v>
      </c>
      <c r="AG7" s="76">
        <v>23.8</v>
      </c>
      <c r="AH7" s="77"/>
      <c r="AI7" s="66"/>
      <c r="AJ7" s="66"/>
      <c r="AK7" s="66"/>
      <c r="AL7" s="66"/>
      <c r="AM7" s="66"/>
      <c r="AN7" s="66"/>
      <c r="AO7" s="66"/>
      <c r="AP7" s="84">
        <f t="shared" ref="AP7:AS7" si="2">SUM(AP24:AP38,AP40:AP80)</f>
        <v>23005.3523570377</v>
      </c>
      <c r="AQ7" s="67">
        <f t="shared" si="2"/>
        <v>3670.92985708349</v>
      </c>
      <c r="AR7" s="67">
        <f t="shared" si="2"/>
        <v>7665.3169096898</v>
      </c>
      <c r="AS7" s="67">
        <f t="shared" si="2"/>
        <v>11981.8864910982</v>
      </c>
    </row>
    <row r="8" s="57" customFormat="1" ht="19.5" customHeight="1" spans="1:45">
      <c r="A8" s="68" t="s">
        <v>209</v>
      </c>
      <c r="B8" s="68" t="s">
        <v>209</v>
      </c>
      <c r="C8" s="69">
        <v>968660.4417367</v>
      </c>
      <c r="D8" s="69">
        <v>564540.9158175</v>
      </c>
      <c r="E8" s="69">
        <v>341519.2277356</v>
      </c>
      <c r="F8" s="69">
        <v>62600.2981836</v>
      </c>
      <c r="G8" s="69">
        <v>966988.5895594</v>
      </c>
      <c r="H8" s="69">
        <v>565605.006695</v>
      </c>
      <c r="I8" s="69">
        <v>333046.0828516</v>
      </c>
      <c r="J8" s="69">
        <v>68337.5000128</v>
      </c>
      <c r="K8" s="69">
        <v>1453760.8325857</v>
      </c>
      <c r="L8" s="69">
        <v>769402.1947065</v>
      </c>
      <c r="M8" s="69">
        <v>579217.2055172</v>
      </c>
      <c r="N8" s="69">
        <v>105141.432362</v>
      </c>
      <c r="O8" s="69">
        <v>968660.4417367</v>
      </c>
      <c r="P8" s="69">
        <v>966988.5895594</v>
      </c>
      <c r="Q8" s="69">
        <v>1453760.8325857</v>
      </c>
      <c r="R8" s="78"/>
      <c r="S8" s="79">
        <v>32.8258748515525</v>
      </c>
      <c r="T8" s="79"/>
      <c r="U8" s="64"/>
      <c r="V8" s="64"/>
      <c r="W8" s="64"/>
      <c r="X8" s="64"/>
      <c r="Y8" s="64"/>
      <c r="Z8" s="64"/>
      <c r="AA8" s="64"/>
      <c r="AB8" s="64"/>
      <c r="AC8" s="85">
        <v>6471.22102952175</v>
      </c>
      <c r="AD8" s="69">
        <v>1933.9771791188</v>
      </c>
      <c r="AE8" s="69">
        <v>4537.24385040295</v>
      </c>
      <c r="AF8" s="69">
        <v>0</v>
      </c>
      <c r="AG8" s="90"/>
      <c r="AH8" s="64"/>
      <c r="AI8" s="64"/>
      <c r="AJ8" s="64"/>
      <c r="AK8" s="64"/>
      <c r="AL8" s="64"/>
      <c r="AM8" s="64"/>
      <c r="AN8" s="64"/>
      <c r="AO8" s="64"/>
      <c r="AP8" s="85">
        <v>0</v>
      </c>
      <c r="AQ8" s="69">
        <v>0</v>
      </c>
      <c r="AR8" s="69">
        <v>0</v>
      </c>
      <c r="AS8" s="69">
        <v>0</v>
      </c>
    </row>
    <row r="9" s="57" customFormat="1" ht="19.5" customHeight="1" spans="1:45">
      <c r="A9" s="68" t="s">
        <v>210</v>
      </c>
      <c r="B9" s="68" t="s">
        <v>210</v>
      </c>
      <c r="C9" s="69">
        <v>435218.7940191</v>
      </c>
      <c r="D9" s="69">
        <v>321130.1637175</v>
      </c>
      <c r="E9" s="69">
        <v>98647.9563392</v>
      </c>
      <c r="F9" s="69">
        <v>15440.6739624</v>
      </c>
      <c r="G9" s="69">
        <v>398251.5859122</v>
      </c>
      <c r="H9" s="69">
        <v>280238.169167</v>
      </c>
      <c r="I9" s="69">
        <v>114441.30803</v>
      </c>
      <c r="J9" s="69">
        <v>3572.1087152</v>
      </c>
      <c r="K9" s="69">
        <v>590489.6069282</v>
      </c>
      <c r="L9" s="69">
        <v>365049.659837</v>
      </c>
      <c r="M9" s="69">
        <v>186115.9617208</v>
      </c>
      <c r="N9" s="69">
        <v>39323.9853704</v>
      </c>
      <c r="O9" s="69">
        <v>435218.7940191</v>
      </c>
      <c r="P9" s="69">
        <v>398251.5859122</v>
      </c>
      <c r="Q9" s="69">
        <v>590489.6069282</v>
      </c>
      <c r="R9" s="78"/>
      <c r="S9" s="79">
        <v>34.3007779197969</v>
      </c>
      <c r="T9" s="79"/>
      <c r="U9" s="64"/>
      <c r="V9" s="64"/>
      <c r="W9" s="64"/>
      <c r="X9" s="64"/>
      <c r="Y9" s="64"/>
      <c r="Z9" s="64"/>
      <c r="AA9" s="64"/>
      <c r="AB9" s="64"/>
      <c r="AC9" s="85">
        <v>1541.24334311006</v>
      </c>
      <c r="AD9" s="69">
        <v>775.3211017274</v>
      </c>
      <c r="AE9" s="69">
        <v>1051.11664827346</v>
      </c>
      <c r="AF9" s="69">
        <v>686.402163813525</v>
      </c>
      <c r="AG9" s="90"/>
      <c r="AH9" s="64"/>
      <c r="AI9" s="64"/>
      <c r="AJ9" s="64"/>
      <c r="AK9" s="64"/>
      <c r="AL9" s="64"/>
      <c r="AM9" s="64"/>
      <c r="AN9" s="64"/>
      <c r="AO9" s="64"/>
      <c r="AP9" s="85">
        <v>1861.624108247</v>
      </c>
      <c r="AQ9" s="69">
        <v>796.5031718244</v>
      </c>
      <c r="AR9" s="69">
        <v>1179.19869917892</v>
      </c>
      <c r="AS9" s="69">
        <v>0</v>
      </c>
    </row>
    <row r="10" s="57" customFormat="1" ht="19.5" customHeight="1" spans="1:45">
      <c r="A10" s="68" t="s">
        <v>215</v>
      </c>
      <c r="B10" s="68" t="s">
        <v>215</v>
      </c>
      <c r="C10" s="69">
        <v>144334.3847898</v>
      </c>
      <c r="D10" s="69">
        <v>94273.259923</v>
      </c>
      <c r="E10" s="69">
        <v>47613.5500768</v>
      </c>
      <c r="F10" s="69">
        <v>2447.57479</v>
      </c>
      <c r="G10" s="69">
        <v>129305.2524765</v>
      </c>
      <c r="H10" s="69">
        <v>77985.1425945</v>
      </c>
      <c r="I10" s="69">
        <v>51225.8331544</v>
      </c>
      <c r="J10" s="69">
        <v>94.2767276</v>
      </c>
      <c r="K10" s="69">
        <v>179064.9138987</v>
      </c>
      <c r="L10" s="69">
        <v>110743.5711715</v>
      </c>
      <c r="M10" s="69">
        <v>60595.2829692</v>
      </c>
      <c r="N10" s="69">
        <v>7726.059758</v>
      </c>
      <c r="O10" s="69">
        <v>144334.3847898</v>
      </c>
      <c r="P10" s="69">
        <v>129305.2524765</v>
      </c>
      <c r="Q10" s="69">
        <v>179064.9138987</v>
      </c>
      <c r="R10" s="78"/>
      <c r="S10" s="79">
        <v>28.6336183768705</v>
      </c>
      <c r="T10" s="79"/>
      <c r="U10" s="64"/>
      <c r="V10" s="64"/>
      <c r="W10" s="64"/>
      <c r="X10" s="64"/>
      <c r="Y10" s="64"/>
      <c r="Z10" s="64"/>
      <c r="AA10" s="64"/>
      <c r="AB10" s="64"/>
      <c r="AC10" s="85">
        <v>49.8376061525699</v>
      </c>
      <c r="AD10" s="69">
        <v>49.8376061525699</v>
      </c>
      <c r="AE10" s="69">
        <v>0</v>
      </c>
      <c r="AF10" s="69">
        <v>0</v>
      </c>
      <c r="AG10" s="90"/>
      <c r="AH10" s="64"/>
      <c r="AI10" s="64"/>
      <c r="AJ10" s="64"/>
      <c r="AK10" s="64"/>
      <c r="AL10" s="64"/>
      <c r="AM10" s="64"/>
      <c r="AN10" s="64"/>
      <c r="AO10" s="64"/>
      <c r="AP10" s="85">
        <v>0</v>
      </c>
      <c r="AQ10" s="69">
        <v>0</v>
      </c>
      <c r="AR10" s="69">
        <v>0</v>
      </c>
      <c r="AS10" s="69">
        <v>0</v>
      </c>
    </row>
    <row r="11" s="57" customFormat="1" ht="19.5" customHeight="1" spans="1:45">
      <c r="A11" s="68" t="s">
        <v>216</v>
      </c>
      <c r="B11" s="68" t="s">
        <v>216</v>
      </c>
      <c r="C11" s="69">
        <v>552587.0855326</v>
      </c>
      <c r="D11" s="69">
        <v>421202.035979</v>
      </c>
      <c r="E11" s="69">
        <v>119892.6371472</v>
      </c>
      <c r="F11" s="69">
        <v>11492.4124064</v>
      </c>
      <c r="G11" s="69">
        <v>457641.8460982</v>
      </c>
      <c r="H11" s="69">
        <v>335698.804517</v>
      </c>
      <c r="I11" s="69">
        <v>117368.2840168</v>
      </c>
      <c r="J11" s="69">
        <v>4574.7575644</v>
      </c>
      <c r="K11" s="69">
        <v>652879.4012016</v>
      </c>
      <c r="L11" s="69">
        <v>467458.802748</v>
      </c>
      <c r="M11" s="69">
        <v>164883.975018</v>
      </c>
      <c r="N11" s="69">
        <v>20536.6234356</v>
      </c>
      <c r="O11" s="69">
        <v>552587.0855326</v>
      </c>
      <c r="P11" s="69">
        <v>457641.8460982</v>
      </c>
      <c r="Q11" s="69">
        <v>652879.4012016</v>
      </c>
      <c r="R11" s="78"/>
      <c r="S11" s="79">
        <v>69.7198943651648</v>
      </c>
      <c r="T11" s="79"/>
      <c r="U11" s="64"/>
      <c r="V11" s="64"/>
      <c r="W11" s="64"/>
      <c r="X11" s="64"/>
      <c r="Y11" s="64"/>
      <c r="Z11" s="64"/>
      <c r="AA11" s="64"/>
      <c r="AB11" s="64"/>
      <c r="AC11" s="85">
        <v>954.519996469751</v>
      </c>
      <c r="AD11" s="69">
        <v>915.2836921964</v>
      </c>
      <c r="AE11" s="69">
        <v>39.2363042733507</v>
      </c>
      <c r="AF11" s="69">
        <v>0</v>
      </c>
      <c r="AG11" s="90"/>
      <c r="AH11" s="64"/>
      <c r="AI11" s="64"/>
      <c r="AJ11" s="64"/>
      <c r="AK11" s="64"/>
      <c r="AL11" s="64"/>
      <c r="AM11" s="64"/>
      <c r="AN11" s="64"/>
      <c r="AO11" s="64"/>
      <c r="AP11" s="85">
        <v>421.030498410344</v>
      </c>
      <c r="AQ11" s="69">
        <v>421.030498410344</v>
      </c>
      <c r="AR11" s="69">
        <v>0</v>
      </c>
      <c r="AS11" s="69">
        <v>0</v>
      </c>
    </row>
    <row r="12" s="57" customFormat="1" ht="19.5" customHeight="1" spans="1:45">
      <c r="A12" s="68" t="s">
        <v>217</v>
      </c>
      <c r="B12" s="68" t="s">
        <v>217</v>
      </c>
      <c r="C12" s="69">
        <v>795560.9542107</v>
      </c>
      <c r="D12" s="69">
        <v>441637.2487035</v>
      </c>
      <c r="E12" s="69">
        <v>314037.5403264</v>
      </c>
      <c r="F12" s="69">
        <v>39886.1651808</v>
      </c>
      <c r="G12" s="69">
        <v>817504.5559981</v>
      </c>
      <c r="H12" s="69">
        <v>484719.1528825</v>
      </c>
      <c r="I12" s="69">
        <v>290983.6328796</v>
      </c>
      <c r="J12" s="69">
        <v>41801.770236</v>
      </c>
      <c r="K12" s="69">
        <v>1062600.4671809</v>
      </c>
      <c r="L12" s="69">
        <v>539139.2671425</v>
      </c>
      <c r="M12" s="69">
        <v>463298.8970512</v>
      </c>
      <c r="N12" s="69">
        <v>60162.3029872</v>
      </c>
      <c r="O12" s="69">
        <v>795560.9542107</v>
      </c>
      <c r="P12" s="69">
        <v>817504.5559981</v>
      </c>
      <c r="Q12" s="69">
        <v>1062600.4671809</v>
      </c>
      <c r="R12" s="78"/>
      <c r="S12" s="79">
        <v>38.4119339088337</v>
      </c>
      <c r="T12" s="79"/>
      <c r="U12" s="64"/>
      <c r="V12" s="64"/>
      <c r="W12" s="64"/>
      <c r="X12" s="64"/>
      <c r="Y12" s="64"/>
      <c r="Z12" s="64"/>
      <c r="AA12" s="64"/>
      <c r="AB12" s="64"/>
      <c r="AC12" s="85">
        <v>0</v>
      </c>
      <c r="AD12" s="69">
        <v>0</v>
      </c>
      <c r="AE12" s="69">
        <v>0</v>
      </c>
      <c r="AF12" s="69">
        <v>0</v>
      </c>
      <c r="AG12" s="90"/>
      <c r="AH12" s="64"/>
      <c r="AI12" s="64"/>
      <c r="AJ12" s="64"/>
      <c r="AK12" s="64"/>
      <c r="AL12" s="64"/>
      <c r="AM12" s="64"/>
      <c r="AN12" s="64"/>
      <c r="AO12" s="64"/>
      <c r="AP12" s="85">
        <v>490.50273359886</v>
      </c>
      <c r="AQ12" s="69">
        <v>490.50273359886</v>
      </c>
      <c r="AR12" s="69">
        <v>0</v>
      </c>
      <c r="AS12" s="69">
        <v>0</v>
      </c>
    </row>
    <row r="13" s="57" customFormat="1" ht="19.5" customHeight="1" spans="1:45">
      <c r="A13" s="68" t="s">
        <v>218</v>
      </c>
      <c r="B13" s="68" t="s">
        <v>218</v>
      </c>
      <c r="C13" s="69">
        <v>843313.0027889</v>
      </c>
      <c r="D13" s="69">
        <v>540405.4973385</v>
      </c>
      <c r="E13" s="69">
        <v>268098.4824332</v>
      </c>
      <c r="F13" s="69">
        <v>34809.0230172</v>
      </c>
      <c r="G13" s="69">
        <v>760094.0486432</v>
      </c>
      <c r="H13" s="69">
        <v>465068.617574</v>
      </c>
      <c r="I13" s="69">
        <v>257115.316194</v>
      </c>
      <c r="J13" s="69">
        <v>37910.1148752</v>
      </c>
      <c r="K13" s="69">
        <v>1009540.5560651</v>
      </c>
      <c r="L13" s="69">
        <v>628544.3150615</v>
      </c>
      <c r="M13" s="69">
        <v>325929.831342</v>
      </c>
      <c r="N13" s="69">
        <v>55066.4096616</v>
      </c>
      <c r="O13" s="69">
        <v>843313.0027889</v>
      </c>
      <c r="P13" s="69">
        <v>760094.0486432</v>
      </c>
      <c r="Q13" s="69">
        <v>1009540.5560651</v>
      </c>
      <c r="R13" s="78"/>
      <c r="S13" s="79">
        <v>37.5875725869003</v>
      </c>
      <c r="T13" s="79"/>
      <c r="U13" s="64"/>
      <c r="V13" s="64"/>
      <c r="W13" s="64"/>
      <c r="X13" s="64"/>
      <c r="Y13" s="64"/>
      <c r="Z13" s="64"/>
      <c r="AA13" s="64"/>
      <c r="AB13" s="64"/>
      <c r="AC13" s="85">
        <v>0</v>
      </c>
      <c r="AD13" s="69">
        <v>0</v>
      </c>
      <c r="AE13" s="69">
        <v>0</v>
      </c>
      <c r="AF13" s="69">
        <v>0</v>
      </c>
      <c r="AG13" s="90"/>
      <c r="AH13" s="64"/>
      <c r="AI13" s="64"/>
      <c r="AJ13" s="64"/>
      <c r="AK13" s="64"/>
      <c r="AL13" s="64"/>
      <c r="AM13" s="64"/>
      <c r="AN13" s="64"/>
      <c r="AO13" s="64"/>
      <c r="AP13" s="85">
        <v>0</v>
      </c>
      <c r="AQ13" s="69">
        <v>0</v>
      </c>
      <c r="AR13" s="69">
        <v>0</v>
      </c>
      <c r="AS13" s="69">
        <v>0</v>
      </c>
    </row>
    <row r="14" s="57" customFormat="1" ht="19.5" customHeight="1" spans="1:45">
      <c r="A14" s="68" t="s">
        <v>222</v>
      </c>
      <c r="B14" s="68" t="s">
        <v>222</v>
      </c>
      <c r="C14" s="69">
        <v>278500.6967249</v>
      </c>
      <c r="D14" s="69">
        <v>192592.1773685</v>
      </c>
      <c r="E14" s="69">
        <v>75671.1335212</v>
      </c>
      <c r="F14" s="69">
        <v>10237.3858352</v>
      </c>
      <c r="G14" s="69">
        <v>320827.8990847</v>
      </c>
      <c r="H14" s="69">
        <v>200166.3481435</v>
      </c>
      <c r="I14" s="69">
        <v>105685.381798</v>
      </c>
      <c r="J14" s="69">
        <v>14976.1691432</v>
      </c>
      <c r="K14" s="69">
        <v>386537.6242485</v>
      </c>
      <c r="L14" s="69">
        <v>227919.2031665</v>
      </c>
      <c r="M14" s="69">
        <v>141855.029762</v>
      </c>
      <c r="N14" s="69">
        <v>16763.39132</v>
      </c>
      <c r="O14" s="69">
        <v>278500.6967249</v>
      </c>
      <c r="P14" s="69">
        <v>320827.8990847</v>
      </c>
      <c r="Q14" s="69">
        <v>386537.6242485</v>
      </c>
      <c r="R14" s="78"/>
      <c r="S14" s="79">
        <v>22.8239968308437</v>
      </c>
      <c r="T14" s="79"/>
      <c r="U14" s="64"/>
      <c r="V14" s="64"/>
      <c r="W14" s="64"/>
      <c r="X14" s="64"/>
      <c r="Y14" s="64"/>
      <c r="Z14" s="64"/>
      <c r="AA14" s="64"/>
      <c r="AB14" s="64"/>
      <c r="AC14" s="85">
        <v>0</v>
      </c>
      <c r="AD14" s="69">
        <v>22.3261952896</v>
      </c>
      <c r="AE14" s="69">
        <v>100.4678788032</v>
      </c>
      <c r="AF14" s="69">
        <v>55.7518312542341</v>
      </c>
      <c r="AG14" s="90"/>
      <c r="AH14" s="64"/>
      <c r="AI14" s="64"/>
      <c r="AJ14" s="64"/>
      <c r="AK14" s="64"/>
      <c r="AL14" s="64"/>
      <c r="AM14" s="64"/>
      <c r="AN14" s="64"/>
      <c r="AO14" s="64"/>
      <c r="AP14" s="85">
        <v>56.011802470372</v>
      </c>
      <c r="AQ14" s="69">
        <v>53.2719425108</v>
      </c>
      <c r="AR14" s="69">
        <v>125.533934052372</v>
      </c>
      <c r="AS14" s="69">
        <v>75.90906398464</v>
      </c>
    </row>
    <row r="15" s="57" customFormat="1" ht="19.5" customHeight="1" spans="1:45">
      <c r="A15" s="68" t="s">
        <v>230</v>
      </c>
      <c r="B15" s="68" t="s">
        <v>230</v>
      </c>
      <c r="C15" s="69">
        <v>297147.0289638</v>
      </c>
      <c r="D15" s="69">
        <v>211956.702001</v>
      </c>
      <c r="E15" s="69">
        <v>70643.3345344</v>
      </c>
      <c r="F15" s="69">
        <v>14546.9924284</v>
      </c>
      <c r="G15" s="69">
        <v>263365.0306643</v>
      </c>
      <c r="H15" s="69">
        <v>171613.8123975</v>
      </c>
      <c r="I15" s="69">
        <v>80081.0082148</v>
      </c>
      <c r="J15" s="69">
        <v>11670.210052</v>
      </c>
      <c r="K15" s="69">
        <v>270700.0438215</v>
      </c>
      <c r="L15" s="69">
        <v>171026.9824435</v>
      </c>
      <c r="M15" s="69">
        <v>87220.7269712</v>
      </c>
      <c r="N15" s="69">
        <v>12452.3344068</v>
      </c>
      <c r="O15" s="69">
        <v>297147.0289638</v>
      </c>
      <c r="P15" s="69">
        <v>263365.0306643</v>
      </c>
      <c r="Q15" s="69">
        <v>270700.0438215</v>
      </c>
      <c r="R15" s="78"/>
      <c r="S15" s="79">
        <v>26.7546473537909</v>
      </c>
      <c r="T15" s="79"/>
      <c r="U15" s="64"/>
      <c r="V15" s="64"/>
      <c r="W15" s="64"/>
      <c r="X15" s="64"/>
      <c r="Y15" s="64"/>
      <c r="Z15" s="64"/>
      <c r="AA15" s="64"/>
      <c r="AB15" s="64"/>
      <c r="AC15" s="85">
        <v>3.54439806244723</v>
      </c>
      <c r="AD15" s="69">
        <v>3.54439806244723</v>
      </c>
      <c r="AE15" s="69">
        <v>0</v>
      </c>
      <c r="AF15" s="69">
        <v>0</v>
      </c>
      <c r="AG15" s="90"/>
      <c r="AH15" s="64"/>
      <c r="AI15" s="64"/>
      <c r="AJ15" s="64"/>
      <c r="AK15" s="64"/>
      <c r="AL15" s="64"/>
      <c r="AM15" s="64"/>
      <c r="AN15" s="64"/>
      <c r="AO15" s="64"/>
      <c r="AP15" s="85">
        <v>104.379258638512</v>
      </c>
      <c r="AQ15" s="69">
        <v>36.4962442792</v>
      </c>
      <c r="AR15" s="69">
        <v>67.883014359312</v>
      </c>
      <c r="AS15" s="69">
        <v>0</v>
      </c>
    </row>
    <row r="16" s="57" customFormat="1" ht="19.5" customHeight="1" spans="1:45">
      <c r="A16" s="68" t="s">
        <v>234</v>
      </c>
      <c r="B16" s="68" t="s">
        <v>234</v>
      </c>
      <c r="C16" s="69">
        <v>322830.9145105</v>
      </c>
      <c r="D16" s="69">
        <v>193017.5210985</v>
      </c>
      <c r="E16" s="69">
        <v>106862.2497568</v>
      </c>
      <c r="F16" s="69">
        <v>22951.1436552</v>
      </c>
      <c r="G16" s="69">
        <v>290075.5770312</v>
      </c>
      <c r="H16" s="69">
        <v>169183.70267</v>
      </c>
      <c r="I16" s="69">
        <v>101882.8736464</v>
      </c>
      <c r="J16" s="69">
        <v>19009.0007148</v>
      </c>
      <c r="K16" s="69">
        <v>352849.0626657</v>
      </c>
      <c r="L16" s="69">
        <v>208546.3307505</v>
      </c>
      <c r="M16" s="69">
        <v>115077.5566996</v>
      </c>
      <c r="N16" s="69">
        <v>29225.1752156</v>
      </c>
      <c r="O16" s="69">
        <v>322830.9145105</v>
      </c>
      <c r="P16" s="69">
        <v>290075.5770312</v>
      </c>
      <c r="Q16" s="69">
        <v>352849.0626657</v>
      </c>
      <c r="R16" s="78"/>
      <c r="S16" s="79">
        <v>36.2072497466153</v>
      </c>
      <c r="T16" s="79"/>
      <c r="U16" s="64"/>
      <c r="V16" s="64"/>
      <c r="W16" s="64"/>
      <c r="X16" s="64"/>
      <c r="Y16" s="64"/>
      <c r="Z16" s="64"/>
      <c r="AA16" s="64"/>
      <c r="AB16" s="64"/>
      <c r="AC16" s="85">
        <v>0</v>
      </c>
      <c r="AD16" s="69">
        <v>0</v>
      </c>
      <c r="AE16" s="69">
        <v>0</v>
      </c>
      <c r="AF16" s="69">
        <v>0</v>
      </c>
      <c r="AG16" s="90"/>
      <c r="AH16" s="64"/>
      <c r="AI16" s="64"/>
      <c r="AJ16" s="64"/>
      <c r="AK16" s="64"/>
      <c r="AL16" s="64"/>
      <c r="AM16" s="64"/>
      <c r="AN16" s="64"/>
      <c r="AO16" s="64"/>
      <c r="AP16" s="85">
        <v>0</v>
      </c>
      <c r="AQ16" s="69">
        <v>0</v>
      </c>
      <c r="AR16" s="69">
        <v>0</v>
      </c>
      <c r="AS16" s="69">
        <v>0</v>
      </c>
    </row>
    <row r="17" s="57" customFormat="1" ht="19.5" customHeight="1" spans="1:45">
      <c r="A17" s="68" t="s">
        <v>235</v>
      </c>
      <c r="B17" s="68" t="s">
        <v>235</v>
      </c>
      <c r="C17" s="69">
        <v>361531.0272184</v>
      </c>
      <c r="D17" s="69">
        <v>203938.961268</v>
      </c>
      <c r="E17" s="69">
        <v>150416.7445116</v>
      </c>
      <c r="F17" s="69">
        <v>7175.3214388</v>
      </c>
      <c r="G17" s="69">
        <v>298481.755296</v>
      </c>
      <c r="H17" s="69">
        <v>117543.021334</v>
      </c>
      <c r="I17" s="69">
        <v>172427.909888</v>
      </c>
      <c r="J17" s="69">
        <v>8510.824074</v>
      </c>
      <c r="K17" s="69">
        <v>339535.0438087</v>
      </c>
      <c r="L17" s="69">
        <v>136474.6593815</v>
      </c>
      <c r="M17" s="69">
        <v>190658.7031628</v>
      </c>
      <c r="N17" s="69">
        <v>12401.6812644</v>
      </c>
      <c r="O17" s="69">
        <v>361531.0272184</v>
      </c>
      <c r="P17" s="69">
        <v>298481.755296</v>
      </c>
      <c r="Q17" s="69">
        <v>339535.0438087</v>
      </c>
      <c r="R17" s="78"/>
      <c r="S17" s="79">
        <v>35.907861562111</v>
      </c>
      <c r="T17" s="79"/>
      <c r="U17" s="64"/>
      <c r="V17" s="64"/>
      <c r="W17" s="64"/>
      <c r="X17" s="64"/>
      <c r="Y17" s="64"/>
      <c r="Z17" s="64"/>
      <c r="AA17" s="64"/>
      <c r="AB17" s="64"/>
      <c r="AC17" s="85">
        <v>0</v>
      </c>
      <c r="AD17" s="69">
        <v>0</v>
      </c>
      <c r="AE17" s="69">
        <v>0</v>
      </c>
      <c r="AF17" s="69">
        <v>0</v>
      </c>
      <c r="AG17" s="90"/>
      <c r="AH17" s="64"/>
      <c r="AI17" s="64"/>
      <c r="AJ17" s="64"/>
      <c r="AK17" s="64"/>
      <c r="AL17" s="64"/>
      <c r="AM17" s="64"/>
      <c r="AN17" s="64"/>
      <c r="AO17" s="64"/>
      <c r="AP17" s="85">
        <v>0</v>
      </c>
      <c r="AQ17" s="69">
        <v>0</v>
      </c>
      <c r="AR17" s="69">
        <v>0</v>
      </c>
      <c r="AS17" s="69">
        <v>0</v>
      </c>
    </row>
    <row r="18" s="57" customFormat="1" ht="19.5" customHeight="1" spans="1:45">
      <c r="A18" s="68" t="s">
        <v>239</v>
      </c>
      <c r="B18" s="68" t="s">
        <v>239</v>
      </c>
      <c r="C18" s="69">
        <v>338786.1057476</v>
      </c>
      <c r="D18" s="69">
        <v>241230.446398</v>
      </c>
      <c r="E18" s="69">
        <v>84173.0020736</v>
      </c>
      <c r="F18" s="69">
        <v>13382.657276</v>
      </c>
      <c r="G18" s="69">
        <v>357970.8034746</v>
      </c>
      <c r="H18" s="69">
        <v>255848.687289</v>
      </c>
      <c r="I18" s="69">
        <v>86890.6809768</v>
      </c>
      <c r="J18" s="69">
        <v>15231.4352088</v>
      </c>
      <c r="K18" s="69">
        <v>428786.5283329</v>
      </c>
      <c r="L18" s="69">
        <v>290870.5053405</v>
      </c>
      <c r="M18" s="69">
        <v>117985.44027</v>
      </c>
      <c r="N18" s="69">
        <v>19930.5827224</v>
      </c>
      <c r="O18" s="69">
        <v>338786.1057476</v>
      </c>
      <c r="P18" s="69">
        <v>357970.8034746</v>
      </c>
      <c r="Q18" s="69">
        <v>428786.5283329</v>
      </c>
      <c r="R18" s="78"/>
      <c r="S18" s="79">
        <v>23.8379219624263</v>
      </c>
      <c r="T18" s="79"/>
      <c r="U18" s="64"/>
      <c r="V18" s="64"/>
      <c r="W18" s="64"/>
      <c r="X18" s="64"/>
      <c r="Y18" s="64"/>
      <c r="Z18" s="64"/>
      <c r="AA18" s="64"/>
      <c r="AB18" s="64"/>
      <c r="AC18" s="85">
        <v>88.7481378017014</v>
      </c>
      <c r="AD18" s="69">
        <v>67.6810097320261</v>
      </c>
      <c r="AE18" s="69">
        <v>21.0671280696753</v>
      </c>
      <c r="AF18" s="69">
        <v>0</v>
      </c>
      <c r="AG18" s="90"/>
      <c r="AH18" s="64"/>
      <c r="AI18" s="64"/>
      <c r="AJ18" s="64"/>
      <c r="AK18" s="64"/>
      <c r="AL18" s="64"/>
      <c r="AM18" s="64"/>
      <c r="AN18" s="64"/>
      <c r="AO18" s="64"/>
      <c r="AP18" s="85">
        <v>38.55548039072</v>
      </c>
      <c r="AQ18" s="69">
        <v>24.0971752442</v>
      </c>
      <c r="AR18" s="69">
        <v>14.45830514652</v>
      </c>
      <c r="AS18" s="69">
        <v>0</v>
      </c>
    </row>
    <row r="19" s="57" customFormat="1" ht="19.5" customHeight="1" spans="1:45">
      <c r="A19" s="68" t="s">
        <v>248</v>
      </c>
      <c r="B19" s="68" t="s">
        <v>248</v>
      </c>
      <c r="C19" s="69">
        <v>321794.3844921</v>
      </c>
      <c r="D19" s="69">
        <v>194356.0034985</v>
      </c>
      <c r="E19" s="69">
        <v>111267.1016796</v>
      </c>
      <c r="F19" s="69">
        <v>16171.279314</v>
      </c>
      <c r="G19" s="69">
        <v>288001.2722747</v>
      </c>
      <c r="H19" s="69">
        <v>190133.1793355</v>
      </c>
      <c r="I19" s="69">
        <v>86309.5974624</v>
      </c>
      <c r="J19" s="69">
        <v>11558.4954768</v>
      </c>
      <c r="K19" s="69">
        <v>381623.74343235</v>
      </c>
      <c r="L19" s="69">
        <v>240591.51469475</v>
      </c>
      <c r="M19" s="69">
        <v>122978.9750764</v>
      </c>
      <c r="N19" s="69">
        <v>18053.2536612</v>
      </c>
      <c r="O19" s="69">
        <v>321794.3844921</v>
      </c>
      <c r="P19" s="69">
        <v>288001.2722747</v>
      </c>
      <c r="Q19" s="69">
        <v>381623.74343235</v>
      </c>
      <c r="R19" s="78"/>
      <c r="S19" s="79">
        <v>38.0185122927194</v>
      </c>
      <c r="T19" s="79"/>
      <c r="U19" s="64"/>
      <c r="V19" s="64"/>
      <c r="W19" s="64"/>
      <c r="X19" s="64"/>
      <c r="Y19" s="64"/>
      <c r="Z19" s="64"/>
      <c r="AA19" s="64"/>
      <c r="AB19" s="64"/>
      <c r="AC19" s="85">
        <v>263.59010797967</v>
      </c>
      <c r="AD19" s="69">
        <v>263.59010797967</v>
      </c>
      <c r="AE19" s="69">
        <v>0</v>
      </c>
      <c r="AF19" s="69">
        <v>0</v>
      </c>
      <c r="AG19" s="90"/>
      <c r="AH19" s="64"/>
      <c r="AI19" s="64"/>
      <c r="AJ19" s="64"/>
      <c r="AK19" s="64"/>
      <c r="AL19" s="64"/>
      <c r="AM19" s="64"/>
      <c r="AN19" s="64"/>
      <c r="AO19" s="64"/>
      <c r="AP19" s="85">
        <v>637.547900216276</v>
      </c>
      <c r="AQ19" s="69">
        <v>460.405565549888</v>
      </c>
      <c r="AR19" s="69">
        <v>177.142334666388</v>
      </c>
      <c r="AS19" s="69">
        <v>0</v>
      </c>
    </row>
    <row r="20" s="57" customFormat="1" ht="19.5" customHeight="1" spans="1:45">
      <c r="A20" s="68" t="s">
        <v>256</v>
      </c>
      <c r="B20" s="68" t="s">
        <v>256</v>
      </c>
      <c r="C20" s="69">
        <v>289868.0305959</v>
      </c>
      <c r="D20" s="69">
        <v>188561.2672835</v>
      </c>
      <c r="E20" s="69">
        <v>93421.0796824</v>
      </c>
      <c r="F20" s="69">
        <v>7885.68363</v>
      </c>
      <c r="G20" s="69">
        <v>269853.7531366</v>
      </c>
      <c r="H20" s="69">
        <v>196413.235935</v>
      </c>
      <c r="I20" s="69">
        <v>63681.1748396</v>
      </c>
      <c r="J20" s="69">
        <v>9759.342362</v>
      </c>
      <c r="K20" s="69">
        <v>416027.0993883</v>
      </c>
      <c r="L20" s="69">
        <v>265212.6572375</v>
      </c>
      <c r="M20" s="69">
        <v>139957.1576624</v>
      </c>
      <c r="N20" s="69">
        <v>10857.2844884</v>
      </c>
      <c r="O20" s="69">
        <v>289868.0305959</v>
      </c>
      <c r="P20" s="69">
        <v>269853.7531366</v>
      </c>
      <c r="Q20" s="69">
        <v>416027.0993883</v>
      </c>
      <c r="R20" s="78"/>
      <c r="S20" s="79">
        <v>42.1297958142622</v>
      </c>
      <c r="T20" s="79"/>
      <c r="U20" s="64"/>
      <c r="V20" s="64"/>
      <c r="W20" s="64"/>
      <c r="X20" s="64"/>
      <c r="Y20" s="64"/>
      <c r="Z20" s="64"/>
      <c r="AA20" s="64"/>
      <c r="AB20" s="64"/>
      <c r="AC20" s="85">
        <v>3809.15979787761</v>
      </c>
      <c r="AD20" s="69">
        <v>438.5285783344</v>
      </c>
      <c r="AE20" s="69">
        <v>1973.3786025048</v>
      </c>
      <c r="AF20" s="69">
        <v>1397.25261703841</v>
      </c>
      <c r="AG20" s="90"/>
      <c r="AH20" s="64"/>
      <c r="AI20" s="64"/>
      <c r="AJ20" s="64"/>
      <c r="AK20" s="64"/>
      <c r="AL20" s="64"/>
      <c r="AM20" s="64"/>
      <c r="AN20" s="64"/>
      <c r="AO20" s="64"/>
      <c r="AP20" s="85">
        <v>3376.67005317488</v>
      </c>
      <c r="AQ20" s="69">
        <v>438.5285783344</v>
      </c>
      <c r="AR20" s="69">
        <v>1973.3786025048</v>
      </c>
      <c r="AS20" s="69">
        <v>964.762872335681</v>
      </c>
    </row>
    <row r="21" s="57" customFormat="1" ht="19.5" customHeight="1" spans="1:45">
      <c r="A21" s="68" t="s">
        <v>263</v>
      </c>
      <c r="B21" s="68" t="s">
        <v>263</v>
      </c>
      <c r="C21" s="69">
        <v>333423.4181144</v>
      </c>
      <c r="D21" s="69">
        <v>236104.835624</v>
      </c>
      <c r="E21" s="69">
        <v>90602.796488</v>
      </c>
      <c r="F21" s="69">
        <v>6715.7860024</v>
      </c>
      <c r="G21" s="69">
        <v>439207.6352947</v>
      </c>
      <c r="H21" s="69">
        <v>315185.2881295</v>
      </c>
      <c r="I21" s="69">
        <v>113240.3348272</v>
      </c>
      <c r="J21" s="69">
        <v>10782.012338</v>
      </c>
      <c r="K21" s="69">
        <v>868007.1302756</v>
      </c>
      <c r="L21" s="69">
        <v>556576.838388</v>
      </c>
      <c r="M21" s="69">
        <v>297625.9158044</v>
      </c>
      <c r="N21" s="69">
        <v>13804.3760832</v>
      </c>
      <c r="O21" s="69">
        <v>333423.4181144</v>
      </c>
      <c r="P21" s="69">
        <v>439207.6352947</v>
      </c>
      <c r="Q21" s="69">
        <v>868007.1302756</v>
      </c>
      <c r="R21" s="78"/>
      <c r="S21" s="79">
        <v>63.940415850581</v>
      </c>
      <c r="T21" s="79"/>
      <c r="U21" s="64"/>
      <c r="V21" s="64"/>
      <c r="W21" s="64"/>
      <c r="X21" s="64"/>
      <c r="Y21" s="64"/>
      <c r="Z21" s="64"/>
      <c r="AA21" s="64"/>
      <c r="AB21" s="64"/>
      <c r="AC21" s="85">
        <v>22448.5569853533</v>
      </c>
      <c r="AD21" s="69">
        <v>878.4152705894</v>
      </c>
      <c r="AE21" s="69">
        <v>3952.8687176523</v>
      </c>
      <c r="AF21" s="69">
        <v>17617.2729971117</v>
      </c>
      <c r="AG21" s="90"/>
      <c r="AH21" s="64"/>
      <c r="AI21" s="64"/>
      <c r="AJ21" s="64"/>
      <c r="AK21" s="64"/>
      <c r="AL21" s="64"/>
      <c r="AM21" s="64"/>
      <c r="AN21" s="64"/>
      <c r="AO21" s="64"/>
      <c r="AP21" s="85">
        <v>15760.6311054585</v>
      </c>
      <c r="AQ21" s="69">
        <v>878.4152705894</v>
      </c>
      <c r="AR21" s="69">
        <v>3941.00128009129</v>
      </c>
      <c r="AS21" s="69">
        <v>10941.2145547778</v>
      </c>
    </row>
    <row r="22" s="57" customFormat="1" ht="19.5" customHeight="1" spans="1:45">
      <c r="A22" s="68" t="s">
        <v>268</v>
      </c>
      <c r="B22" s="68" t="s">
        <v>268</v>
      </c>
      <c r="C22" s="69">
        <v>192263.5807945</v>
      </c>
      <c r="D22" s="69">
        <v>135111.4174525</v>
      </c>
      <c r="E22" s="69">
        <v>48990.8281604</v>
      </c>
      <c r="F22" s="69">
        <v>8161.3351816</v>
      </c>
      <c r="G22" s="69">
        <v>203641.4919695</v>
      </c>
      <c r="H22" s="69">
        <v>154154.4131355</v>
      </c>
      <c r="I22" s="69">
        <v>41660.9135684</v>
      </c>
      <c r="J22" s="69">
        <v>7826.1652656</v>
      </c>
      <c r="K22" s="69">
        <v>217937.5134291</v>
      </c>
      <c r="L22" s="69">
        <v>140822.5101135</v>
      </c>
      <c r="M22" s="69">
        <v>68890.9459676</v>
      </c>
      <c r="N22" s="69">
        <v>8224.057348</v>
      </c>
      <c r="O22" s="69">
        <v>192263.5807945</v>
      </c>
      <c r="P22" s="69">
        <v>203641.4919695</v>
      </c>
      <c r="Q22" s="69">
        <v>217937.5134291</v>
      </c>
      <c r="R22" s="78"/>
      <c r="S22" s="79">
        <v>19.8562933733033</v>
      </c>
      <c r="T22" s="79"/>
      <c r="U22" s="64"/>
      <c r="V22" s="64"/>
      <c r="W22" s="64"/>
      <c r="X22" s="64"/>
      <c r="Y22" s="64"/>
      <c r="Z22" s="64"/>
      <c r="AA22" s="64"/>
      <c r="AB22" s="64"/>
      <c r="AC22" s="85">
        <v>526.879114043504</v>
      </c>
      <c r="AD22" s="69">
        <v>19.783995952</v>
      </c>
      <c r="AE22" s="69">
        <v>89.027981784</v>
      </c>
      <c r="AF22" s="69">
        <v>418.067136307504</v>
      </c>
      <c r="AG22" s="90"/>
      <c r="AH22" s="64"/>
      <c r="AI22" s="64"/>
      <c r="AJ22" s="64"/>
      <c r="AK22" s="64"/>
      <c r="AL22" s="64"/>
      <c r="AM22" s="64"/>
      <c r="AN22" s="64"/>
      <c r="AO22" s="64"/>
      <c r="AP22" s="85">
        <v>258.3994164322</v>
      </c>
      <c r="AQ22" s="69">
        <v>71.678676742</v>
      </c>
      <c r="AR22" s="69">
        <v>186.7207396902</v>
      </c>
      <c r="AS22" s="69">
        <v>0</v>
      </c>
    </row>
    <row r="23" s="58" customFormat="1" ht="19.5" customHeight="1" spans="1:45">
      <c r="A23" s="66" t="s">
        <v>300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76"/>
      <c r="S23" s="77"/>
      <c r="T23" s="77"/>
      <c r="U23" s="67"/>
      <c r="V23" s="66"/>
      <c r="W23" s="66"/>
      <c r="X23" s="66"/>
      <c r="Y23" s="66"/>
      <c r="Z23" s="66"/>
      <c r="AA23" s="66"/>
      <c r="AB23" s="66"/>
      <c r="AC23" s="84">
        <f t="shared" ref="AC23:AF23" si="3">SUM(AC24:AC38)</f>
        <v>32593.087513852</v>
      </c>
      <c r="AD23" s="67">
        <f t="shared" si="3"/>
        <v>5006.31861183224</v>
      </c>
      <c r="AE23" s="67">
        <f t="shared" si="3"/>
        <v>10434.9869639081</v>
      </c>
      <c r="AF23" s="67">
        <f t="shared" si="3"/>
        <v>17151.7819381117</v>
      </c>
      <c r="AG23" s="91"/>
      <c r="AH23" s="66"/>
      <c r="AI23" s="66"/>
      <c r="AJ23" s="66"/>
      <c r="AK23" s="66"/>
      <c r="AL23" s="66"/>
      <c r="AM23" s="66"/>
      <c r="AN23" s="66"/>
      <c r="AO23" s="66"/>
      <c r="AP23" s="84">
        <f t="shared" ref="AP23:AS23" si="4">SUM(AP24:AP38)</f>
        <v>19951.922839447</v>
      </c>
      <c r="AQ23" s="67">
        <f t="shared" si="4"/>
        <v>3209.3743729232</v>
      </c>
      <c r="AR23" s="67">
        <f t="shared" si="4"/>
        <v>6303.07473379259</v>
      </c>
      <c r="AS23" s="67">
        <f t="shared" si="4"/>
        <v>10439.4737327312</v>
      </c>
    </row>
    <row r="24" s="59" customFormat="1" ht="19.5" customHeight="1" spans="1:45">
      <c r="A24" s="68" t="s">
        <v>301</v>
      </c>
      <c r="B24" s="68" t="s">
        <v>209</v>
      </c>
      <c r="C24" s="70">
        <v>968660.4417367</v>
      </c>
      <c r="D24" s="70">
        <v>564540.9158175</v>
      </c>
      <c r="E24" s="70">
        <v>341519.2277356</v>
      </c>
      <c r="F24" s="70">
        <v>62600.2981836</v>
      </c>
      <c r="G24" s="70">
        <v>966988.5895594</v>
      </c>
      <c r="H24" s="70">
        <v>565605.006695</v>
      </c>
      <c r="I24" s="70">
        <v>333046.0828516</v>
      </c>
      <c r="J24" s="70">
        <v>68337.5000128</v>
      </c>
      <c r="K24" s="70">
        <v>1453760.8325857</v>
      </c>
      <c r="L24" s="70">
        <v>769402.1947065</v>
      </c>
      <c r="M24" s="70">
        <v>579217.2055172</v>
      </c>
      <c r="N24" s="70">
        <v>105141.432362</v>
      </c>
      <c r="O24" s="69">
        <v>968660.4417367</v>
      </c>
      <c r="P24" s="69">
        <v>966988.5895594</v>
      </c>
      <c r="Q24" s="69">
        <v>1453760.8325857</v>
      </c>
      <c r="R24" s="80">
        <v>50.3389852043749</v>
      </c>
      <c r="S24" s="81">
        <v>32.8258748515525</v>
      </c>
      <c r="T24" s="79" t="s">
        <v>212</v>
      </c>
      <c r="U24" s="69">
        <v>0</v>
      </c>
      <c r="V24" s="69">
        <v>0</v>
      </c>
      <c r="W24" s="64"/>
      <c r="X24" s="64"/>
      <c r="Y24" s="64"/>
      <c r="Z24" s="79">
        <v>5</v>
      </c>
      <c r="AA24" s="79">
        <v>7.82022990307519</v>
      </c>
      <c r="AB24" s="79">
        <v>0</v>
      </c>
      <c r="AC24" s="85">
        <v>6471.22102952175</v>
      </c>
      <c r="AD24" s="69">
        <v>1933.9771791188</v>
      </c>
      <c r="AE24" s="69">
        <v>4537.24385040295</v>
      </c>
      <c r="AF24" s="69">
        <v>0</v>
      </c>
      <c r="AG24" s="78">
        <v>22.2</v>
      </c>
      <c r="AH24" s="69">
        <v>1</v>
      </c>
      <c r="AI24" s="64">
        <v>0</v>
      </c>
      <c r="AJ24" s="64"/>
      <c r="AK24" s="64"/>
      <c r="AL24" s="64"/>
      <c r="AM24" s="79">
        <v>0</v>
      </c>
      <c r="AN24" s="79">
        <v>0</v>
      </c>
      <c r="AO24" s="79">
        <v>0</v>
      </c>
      <c r="AP24" s="85">
        <v>0</v>
      </c>
      <c r="AQ24" s="69">
        <v>0</v>
      </c>
      <c r="AR24" s="69">
        <v>0</v>
      </c>
      <c r="AS24" s="69">
        <v>0</v>
      </c>
    </row>
    <row r="25" s="59" customFormat="1" ht="19.5" customHeight="1" spans="1:45">
      <c r="A25" s="68" t="s">
        <v>302</v>
      </c>
      <c r="B25" s="68" t="s">
        <v>210</v>
      </c>
      <c r="C25" s="70">
        <v>377313.8934175</v>
      </c>
      <c r="D25" s="70">
        <v>272047.1574615</v>
      </c>
      <c r="E25" s="70">
        <v>90824.20427</v>
      </c>
      <c r="F25" s="70">
        <v>14442.531686</v>
      </c>
      <c r="G25" s="70">
        <v>361733.7866009</v>
      </c>
      <c r="H25" s="70">
        <v>252767.5689685</v>
      </c>
      <c r="I25" s="70">
        <v>105412.7024716</v>
      </c>
      <c r="J25" s="70">
        <v>3553.5151608</v>
      </c>
      <c r="K25" s="70">
        <v>529168.086333</v>
      </c>
      <c r="L25" s="70">
        <v>321018.544159</v>
      </c>
      <c r="M25" s="70">
        <v>171004.4777752</v>
      </c>
      <c r="N25" s="70">
        <v>37145.0643988</v>
      </c>
      <c r="O25" s="69">
        <v>377313.8934175</v>
      </c>
      <c r="P25" s="69">
        <v>361733.7866009</v>
      </c>
      <c r="Q25" s="69">
        <v>529168.086333</v>
      </c>
      <c r="R25" s="80">
        <v>46.2866079791517</v>
      </c>
      <c r="S25" s="81">
        <v>34.6550291352289</v>
      </c>
      <c r="T25" s="81" t="s">
        <v>212</v>
      </c>
      <c r="U25" s="69">
        <v>0</v>
      </c>
      <c r="V25" s="69">
        <v>0</v>
      </c>
      <c r="W25" s="64"/>
      <c r="X25" s="64"/>
      <c r="Y25" s="64"/>
      <c r="Z25" s="79">
        <v>5</v>
      </c>
      <c r="AA25" s="79">
        <v>3.76785267785206</v>
      </c>
      <c r="AB25" s="79">
        <v>0</v>
      </c>
      <c r="AC25" s="85">
        <v>1541.24334311006</v>
      </c>
      <c r="AD25" s="69">
        <v>723.4675732018</v>
      </c>
      <c r="AE25" s="69">
        <v>817.77576990826</v>
      </c>
      <c r="AF25" s="69">
        <v>0</v>
      </c>
      <c r="AG25" s="78">
        <v>33.8</v>
      </c>
      <c r="AH25" s="69">
        <v>0</v>
      </c>
      <c r="AI25" s="64">
        <v>0</v>
      </c>
      <c r="AJ25" s="64"/>
      <c r="AK25" s="64"/>
      <c r="AL25" s="64"/>
      <c r="AM25" s="79">
        <v>5</v>
      </c>
      <c r="AN25" s="79">
        <v>5</v>
      </c>
      <c r="AO25" s="79">
        <v>0</v>
      </c>
      <c r="AP25" s="85">
        <v>1808.6689330045</v>
      </c>
      <c r="AQ25" s="69">
        <v>723.4675732018</v>
      </c>
      <c r="AR25" s="69">
        <v>1085.2013598027</v>
      </c>
      <c r="AS25" s="69">
        <v>0</v>
      </c>
    </row>
    <row r="26" s="59" customFormat="1" ht="19.5" customHeight="1" spans="1:45">
      <c r="A26" s="68" t="s">
        <v>303</v>
      </c>
      <c r="B26" s="68" t="s">
        <v>215</v>
      </c>
      <c r="C26" s="70">
        <v>144334.3847898</v>
      </c>
      <c r="D26" s="70">
        <v>94273.259923</v>
      </c>
      <c r="E26" s="70">
        <v>47613.5500768</v>
      </c>
      <c r="F26" s="70">
        <v>2447.57479</v>
      </c>
      <c r="G26" s="70">
        <v>129305.2524765</v>
      </c>
      <c r="H26" s="70">
        <v>77985.1425945</v>
      </c>
      <c r="I26" s="70">
        <v>51225.8331544</v>
      </c>
      <c r="J26" s="70">
        <v>94.2767276</v>
      </c>
      <c r="K26" s="70">
        <v>179064.9138987</v>
      </c>
      <c r="L26" s="70">
        <v>110743.5711715</v>
      </c>
      <c r="M26" s="70">
        <v>60595.2829692</v>
      </c>
      <c r="N26" s="70">
        <v>7726.059758</v>
      </c>
      <c r="O26" s="69">
        <v>144334.3847898</v>
      </c>
      <c r="P26" s="69">
        <v>129305.2524765</v>
      </c>
      <c r="Q26" s="69">
        <v>179064.9138987</v>
      </c>
      <c r="R26" s="80">
        <v>38.4823202995898</v>
      </c>
      <c r="S26" s="81">
        <v>28.6336183768705</v>
      </c>
      <c r="T26" s="81" t="s">
        <v>212</v>
      </c>
      <c r="U26" s="69">
        <v>0</v>
      </c>
      <c r="V26" s="69">
        <v>0</v>
      </c>
      <c r="W26" s="64"/>
      <c r="X26" s="64"/>
      <c r="Y26" s="64"/>
      <c r="Z26" s="79">
        <v>0.963564998290138</v>
      </c>
      <c r="AA26" s="79">
        <v>0</v>
      </c>
      <c r="AB26" s="79">
        <v>0</v>
      </c>
      <c r="AC26" s="85">
        <v>49.8376061525699</v>
      </c>
      <c r="AD26" s="69">
        <v>49.8376061525699</v>
      </c>
      <c r="AE26" s="69">
        <v>0</v>
      </c>
      <c r="AF26" s="69">
        <v>0</v>
      </c>
      <c r="AG26" s="78">
        <v>22.6</v>
      </c>
      <c r="AH26" s="69">
        <v>1</v>
      </c>
      <c r="AI26" s="64">
        <v>0</v>
      </c>
      <c r="AJ26" s="64"/>
      <c r="AK26" s="64"/>
      <c r="AL26" s="64"/>
      <c r="AM26" s="79">
        <v>0</v>
      </c>
      <c r="AN26" s="79">
        <v>0</v>
      </c>
      <c r="AO26" s="79">
        <v>0</v>
      </c>
      <c r="AP26" s="85">
        <v>0</v>
      </c>
      <c r="AQ26" s="69">
        <v>0</v>
      </c>
      <c r="AR26" s="69">
        <v>0</v>
      </c>
      <c r="AS26" s="69">
        <v>0</v>
      </c>
    </row>
    <row r="27" s="59" customFormat="1" ht="19.5" customHeight="1" spans="1:45">
      <c r="A27" s="68" t="s">
        <v>304</v>
      </c>
      <c r="B27" s="68" t="s">
        <v>216</v>
      </c>
      <c r="C27" s="70">
        <v>552587.0855326</v>
      </c>
      <c r="D27" s="70">
        <v>421202.035979</v>
      </c>
      <c r="E27" s="70">
        <v>119892.6371472</v>
      </c>
      <c r="F27" s="70">
        <v>11492.4124064</v>
      </c>
      <c r="G27" s="70">
        <v>457641.8460982</v>
      </c>
      <c r="H27" s="70">
        <v>335698.804517</v>
      </c>
      <c r="I27" s="70">
        <v>117368.2840168</v>
      </c>
      <c r="J27" s="70">
        <v>4574.7575644</v>
      </c>
      <c r="K27" s="70">
        <v>652879.4012016</v>
      </c>
      <c r="L27" s="70">
        <v>467458.802748</v>
      </c>
      <c r="M27" s="70">
        <v>164883.975018</v>
      </c>
      <c r="N27" s="70">
        <v>20536.6234356</v>
      </c>
      <c r="O27" s="69">
        <v>552587.0855326</v>
      </c>
      <c r="P27" s="69">
        <v>457641.8460982</v>
      </c>
      <c r="Q27" s="69">
        <v>652879.4012016</v>
      </c>
      <c r="R27" s="78">
        <v>42.6616483540507</v>
      </c>
      <c r="S27" s="79">
        <v>69.7198943651648</v>
      </c>
      <c r="T27" s="79" t="s">
        <v>212</v>
      </c>
      <c r="U27" s="69">
        <v>0</v>
      </c>
      <c r="V27" s="69">
        <v>0</v>
      </c>
      <c r="W27" s="64"/>
      <c r="X27" s="64"/>
      <c r="Y27" s="64"/>
      <c r="Z27" s="79">
        <v>5</v>
      </c>
      <c r="AA27" s="79">
        <v>0.14289305275102</v>
      </c>
      <c r="AB27" s="79">
        <v>0</v>
      </c>
      <c r="AC27" s="85">
        <v>954.519996469751</v>
      </c>
      <c r="AD27" s="69">
        <v>915.2836921964</v>
      </c>
      <c r="AE27" s="69">
        <v>39.2363042733507</v>
      </c>
      <c r="AF27" s="69">
        <v>0</v>
      </c>
      <c r="AG27" s="78">
        <v>26.1</v>
      </c>
      <c r="AH27" s="69">
        <v>0</v>
      </c>
      <c r="AI27" s="64">
        <v>0</v>
      </c>
      <c r="AJ27" s="64"/>
      <c r="AK27" s="64"/>
      <c r="AL27" s="64"/>
      <c r="AM27" s="79">
        <v>2.3</v>
      </c>
      <c r="AN27" s="79">
        <v>0</v>
      </c>
      <c r="AO27" s="79">
        <v>0</v>
      </c>
      <c r="AP27" s="85">
        <v>421.030498410344</v>
      </c>
      <c r="AQ27" s="69">
        <v>421.030498410344</v>
      </c>
      <c r="AR27" s="69">
        <v>0</v>
      </c>
      <c r="AS27" s="69">
        <v>0</v>
      </c>
    </row>
    <row r="28" s="59" customFormat="1" ht="19.5" customHeight="1" spans="1:45">
      <c r="A28" s="68" t="s">
        <v>305</v>
      </c>
      <c r="B28" s="68" t="s">
        <v>217</v>
      </c>
      <c r="C28" s="70">
        <v>795560.9542107</v>
      </c>
      <c r="D28" s="70">
        <v>441637.2487035</v>
      </c>
      <c r="E28" s="70">
        <v>314037.5403264</v>
      </c>
      <c r="F28" s="70">
        <v>39886.1651808</v>
      </c>
      <c r="G28" s="70">
        <v>817504.5559981</v>
      </c>
      <c r="H28" s="70">
        <v>484719.1528825</v>
      </c>
      <c r="I28" s="70">
        <v>290983.6328796</v>
      </c>
      <c r="J28" s="70">
        <v>41801.770236</v>
      </c>
      <c r="K28" s="70">
        <v>1062600.4671809</v>
      </c>
      <c r="L28" s="70">
        <v>539139.2671425</v>
      </c>
      <c r="M28" s="70">
        <v>463298.8970512</v>
      </c>
      <c r="N28" s="70">
        <v>60162.3029872</v>
      </c>
      <c r="O28" s="69">
        <v>795560.9542107</v>
      </c>
      <c r="P28" s="69">
        <v>817504.5559981</v>
      </c>
      <c r="Q28" s="69">
        <v>1062600.4671809</v>
      </c>
      <c r="R28" s="78">
        <v>29.9809841284077</v>
      </c>
      <c r="S28" s="79">
        <v>38.4119339088337</v>
      </c>
      <c r="T28" s="79" t="s">
        <v>212</v>
      </c>
      <c r="U28" s="69">
        <v>1</v>
      </c>
      <c r="V28" s="69">
        <v>0</v>
      </c>
      <c r="W28" s="64"/>
      <c r="X28" s="64"/>
      <c r="Y28" s="64"/>
      <c r="Z28" s="79">
        <v>0</v>
      </c>
      <c r="AA28" s="79">
        <v>0</v>
      </c>
      <c r="AB28" s="79">
        <v>0</v>
      </c>
      <c r="AC28" s="85">
        <v>0</v>
      </c>
      <c r="AD28" s="69">
        <v>0</v>
      </c>
      <c r="AE28" s="69">
        <v>0</v>
      </c>
      <c r="AF28" s="69">
        <v>0</v>
      </c>
      <c r="AG28" s="78">
        <v>25.3</v>
      </c>
      <c r="AH28" s="69">
        <v>0</v>
      </c>
      <c r="AI28" s="64">
        <v>0</v>
      </c>
      <c r="AJ28" s="64"/>
      <c r="AK28" s="64"/>
      <c r="AL28" s="64"/>
      <c r="AM28" s="79">
        <v>1.5</v>
      </c>
      <c r="AN28" s="79">
        <v>0</v>
      </c>
      <c r="AO28" s="79">
        <v>0</v>
      </c>
      <c r="AP28" s="85">
        <v>490.50273359886</v>
      </c>
      <c r="AQ28" s="69">
        <v>490.50273359886</v>
      </c>
      <c r="AR28" s="69">
        <v>0</v>
      </c>
      <c r="AS28" s="69">
        <v>0</v>
      </c>
    </row>
    <row r="29" s="59" customFormat="1" ht="19.5" customHeight="1" spans="1:45">
      <c r="A29" s="68" t="s">
        <v>306</v>
      </c>
      <c r="B29" s="68" t="s">
        <v>218</v>
      </c>
      <c r="C29" s="70">
        <v>772598.3089068</v>
      </c>
      <c r="D29" s="70">
        <v>489966.486754</v>
      </c>
      <c r="E29" s="70">
        <v>249051.0820356</v>
      </c>
      <c r="F29" s="70">
        <v>33580.7401172</v>
      </c>
      <c r="G29" s="70">
        <v>684424.0522374</v>
      </c>
      <c r="H29" s="70">
        <v>414839.633667</v>
      </c>
      <c r="I29" s="70">
        <v>233676.5928136</v>
      </c>
      <c r="J29" s="70">
        <v>35907.8257568</v>
      </c>
      <c r="K29" s="70">
        <v>918689.8392089</v>
      </c>
      <c r="L29" s="70">
        <v>571473.3187285</v>
      </c>
      <c r="M29" s="70">
        <v>294806.953632</v>
      </c>
      <c r="N29" s="70">
        <v>52409.5668484</v>
      </c>
      <c r="O29" s="69">
        <v>772598.3089068</v>
      </c>
      <c r="P29" s="69">
        <v>684424.0522374</v>
      </c>
      <c r="Q29" s="69">
        <v>918689.8392089</v>
      </c>
      <c r="R29" s="78">
        <v>34.2281639877615</v>
      </c>
      <c r="S29" s="79">
        <v>37.8070530546972</v>
      </c>
      <c r="T29" s="79" t="s">
        <v>212</v>
      </c>
      <c r="U29" s="69">
        <v>1</v>
      </c>
      <c r="V29" s="69">
        <v>0</v>
      </c>
      <c r="W29" s="64"/>
      <c r="X29" s="64"/>
      <c r="Y29" s="64"/>
      <c r="Z29" s="79">
        <v>0</v>
      </c>
      <c r="AA29" s="79">
        <v>0</v>
      </c>
      <c r="AB29" s="79">
        <v>0</v>
      </c>
      <c r="AC29" s="85">
        <v>0</v>
      </c>
      <c r="AD29" s="69">
        <v>0</v>
      </c>
      <c r="AE29" s="69">
        <v>0</v>
      </c>
      <c r="AF29" s="69">
        <v>0</v>
      </c>
      <c r="AG29" s="78">
        <v>23.5</v>
      </c>
      <c r="AH29" s="69">
        <v>1</v>
      </c>
      <c r="AI29" s="64">
        <v>0</v>
      </c>
      <c r="AJ29" s="64"/>
      <c r="AK29" s="64"/>
      <c r="AL29" s="64"/>
      <c r="AM29" s="79">
        <v>0</v>
      </c>
      <c r="AN29" s="79">
        <v>0</v>
      </c>
      <c r="AO29" s="79">
        <v>0</v>
      </c>
      <c r="AP29" s="85">
        <v>0</v>
      </c>
      <c r="AQ29" s="69">
        <v>0</v>
      </c>
      <c r="AR29" s="69">
        <v>0</v>
      </c>
      <c r="AS29" s="69">
        <v>0</v>
      </c>
    </row>
    <row r="30" s="59" customFormat="1" ht="19.5" customHeight="1" spans="1:45">
      <c r="A30" s="68" t="s">
        <v>307</v>
      </c>
      <c r="B30" s="68" t="s">
        <v>222</v>
      </c>
      <c r="C30" s="70">
        <v>204016.9867898</v>
      </c>
      <c r="D30" s="70">
        <v>138196.772623</v>
      </c>
      <c r="E30" s="70">
        <v>57756.66255</v>
      </c>
      <c r="F30" s="70">
        <v>8063.5516168</v>
      </c>
      <c r="G30" s="70">
        <v>251755.7518745</v>
      </c>
      <c r="H30" s="70">
        <v>155694.5256185</v>
      </c>
      <c r="I30" s="70">
        <v>84967.987638</v>
      </c>
      <c r="J30" s="70">
        <v>11093.238618</v>
      </c>
      <c r="K30" s="70">
        <v>299068.65122</v>
      </c>
      <c r="L30" s="70">
        <v>179291.556298</v>
      </c>
      <c r="M30" s="70">
        <v>109425.438298</v>
      </c>
      <c r="N30" s="70">
        <v>10351.656624</v>
      </c>
      <c r="O30" s="69">
        <v>204016.9867898</v>
      </c>
      <c r="P30" s="69">
        <v>251755.7518745</v>
      </c>
      <c r="Q30" s="69">
        <v>299068.65122</v>
      </c>
      <c r="R30" s="78">
        <v>18.7931751283623</v>
      </c>
      <c r="S30" s="79">
        <v>24.3533512551311</v>
      </c>
      <c r="T30" s="79" t="s">
        <v>212</v>
      </c>
      <c r="U30" s="69">
        <v>1</v>
      </c>
      <c r="V30" s="69">
        <v>0</v>
      </c>
      <c r="W30" s="64"/>
      <c r="X30" s="64"/>
      <c r="Y30" s="64"/>
      <c r="Z30" s="79">
        <v>0</v>
      </c>
      <c r="AA30" s="79">
        <v>0</v>
      </c>
      <c r="AB30" s="79">
        <v>0</v>
      </c>
      <c r="AC30" s="85">
        <v>0</v>
      </c>
      <c r="AD30" s="69">
        <v>0</v>
      </c>
      <c r="AE30" s="69">
        <v>0</v>
      </c>
      <c r="AF30" s="69">
        <v>0</v>
      </c>
      <c r="AG30" s="78">
        <v>14.4</v>
      </c>
      <c r="AH30" s="69">
        <v>1</v>
      </c>
      <c r="AI30" s="64">
        <v>0</v>
      </c>
      <c r="AJ30" s="64"/>
      <c r="AK30" s="64"/>
      <c r="AL30" s="64"/>
      <c r="AM30" s="79">
        <v>0</v>
      </c>
      <c r="AN30" s="79">
        <v>0</v>
      </c>
      <c r="AO30" s="79">
        <v>0</v>
      </c>
      <c r="AP30" s="85">
        <v>0</v>
      </c>
      <c r="AQ30" s="69">
        <v>0</v>
      </c>
      <c r="AR30" s="69">
        <v>0</v>
      </c>
      <c r="AS30" s="69">
        <v>0</v>
      </c>
    </row>
    <row r="31" s="59" customFormat="1" ht="19.5" customHeight="1" spans="1:45">
      <c r="A31" s="68" t="s">
        <v>308</v>
      </c>
      <c r="B31" s="68" t="s">
        <v>230</v>
      </c>
      <c r="C31" s="70">
        <v>269866.1171478</v>
      </c>
      <c r="D31" s="70">
        <v>193288.932589</v>
      </c>
      <c r="E31" s="70">
        <v>64262.8032012</v>
      </c>
      <c r="F31" s="70">
        <v>12314.3813576</v>
      </c>
      <c r="G31" s="70">
        <v>235774.939521</v>
      </c>
      <c r="H31" s="70">
        <v>156013.374533</v>
      </c>
      <c r="I31" s="70">
        <v>68618.082526</v>
      </c>
      <c r="J31" s="70">
        <v>11143.482462</v>
      </c>
      <c r="K31" s="70">
        <v>235693.1978187</v>
      </c>
      <c r="L31" s="70">
        <v>149340.2867835</v>
      </c>
      <c r="M31" s="70">
        <v>74711.052576</v>
      </c>
      <c r="N31" s="70">
        <v>11641.8584592</v>
      </c>
      <c r="O31" s="69">
        <v>269866.1171478</v>
      </c>
      <c r="P31" s="69">
        <v>235774.939521</v>
      </c>
      <c r="Q31" s="69">
        <v>235693.1978187</v>
      </c>
      <c r="R31" s="78">
        <v>-0.0346693768498199</v>
      </c>
      <c r="S31" s="79">
        <v>27.110398733205</v>
      </c>
      <c r="T31" s="79" t="s">
        <v>212</v>
      </c>
      <c r="U31" s="69">
        <v>1</v>
      </c>
      <c r="V31" s="69">
        <v>1</v>
      </c>
      <c r="W31" s="64"/>
      <c r="X31" s="64"/>
      <c r="Y31" s="64"/>
      <c r="Z31" s="79">
        <v>0</v>
      </c>
      <c r="AA31" s="79">
        <v>0</v>
      </c>
      <c r="AB31" s="79">
        <v>0</v>
      </c>
      <c r="AC31" s="85">
        <v>0</v>
      </c>
      <c r="AD31" s="69">
        <v>0</v>
      </c>
      <c r="AE31" s="69">
        <v>0</v>
      </c>
      <c r="AF31" s="69">
        <v>0</v>
      </c>
      <c r="AG31" s="78">
        <v>-0.9</v>
      </c>
      <c r="AH31" s="69">
        <v>1</v>
      </c>
      <c r="AI31" s="64">
        <v>1</v>
      </c>
      <c r="AJ31" s="64"/>
      <c r="AK31" s="64"/>
      <c r="AL31" s="64"/>
      <c r="AM31" s="79">
        <v>0</v>
      </c>
      <c r="AN31" s="79">
        <v>0</v>
      </c>
      <c r="AO31" s="79">
        <v>0</v>
      </c>
      <c r="AP31" s="85">
        <v>0</v>
      </c>
      <c r="AQ31" s="69">
        <v>0</v>
      </c>
      <c r="AR31" s="69">
        <v>0</v>
      </c>
      <c r="AS31" s="69">
        <v>0</v>
      </c>
    </row>
    <row r="32" s="59" customFormat="1" ht="19.5" customHeight="1" spans="1:45">
      <c r="A32" s="68" t="s">
        <v>309</v>
      </c>
      <c r="B32" s="68" t="s">
        <v>234</v>
      </c>
      <c r="C32" s="70">
        <v>322830.9145105</v>
      </c>
      <c r="D32" s="70">
        <v>193017.5210985</v>
      </c>
      <c r="E32" s="70">
        <v>106862.2497568</v>
      </c>
      <c r="F32" s="70">
        <v>22951.1436552</v>
      </c>
      <c r="G32" s="70">
        <v>290075.5770312</v>
      </c>
      <c r="H32" s="70">
        <v>169183.70267</v>
      </c>
      <c r="I32" s="70">
        <v>101882.8736464</v>
      </c>
      <c r="J32" s="70">
        <v>19009.0007148</v>
      </c>
      <c r="K32" s="70">
        <v>352849.0626657</v>
      </c>
      <c r="L32" s="70">
        <v>208546.3307505</v>
      </c>
      <c r="M32" s="70">
        <v>115077.5566996</v>
      </c>
      <c r="N32" s="70">
        <v>29225.1752156</v>
      </c>
      <c r="O32" s="69">
        <v>322830.9145105</v>
      </c>
      <c r="P32" s="69">
        <v>290075.5770312</v>
      </c>
      <c r="Q32" s="69">
        <v>352849.0626657</v>
      </c>
      <c r="R32" s="78">
        <v>21.6403898173572</v>
      </c>
      <c r="S32" s="79">
        <v>36.2072497466153</v>
      </c>
      <c r="T32" s="79" t="s">
        <v>212</v>
      </c>
      <c r="U32" s="69">
        <v>1</v>
      </c>
      <c r="V32" s="69">
        <v>0</v>
      </c>
      <c r="W32" s="64"/>
      <c r="X32" s="64"/>
      <c r="Y32" s="64"/>
      <c r="Z32" s="79">
        <v>0</v>
      </c>
      <c r="AA32" s="79">
        <v>0</v>
      </c>
      <c r="AB32" s="79">
        <v>0</v>
      </c>
      <c r="AC32" s="85">
        <v>0</v>
      </c>
      <c r="AD32" s="69">
        <v>0</v>
      </c>
      <c r="AE32" s="69">
        <v>0</v>
      </c>
      <c r="AF32" s="69">
        <v>0</v>
      </c>
      <c r="AG32" s="78">
        <v>11.5</v>
      </c>
      <c r="AH32" s="69">
        <v>1</v>
      </c>
      <c r="AI32" s="64">
        <v>0</v>
      </c>
      <c r="AJ32" s="64"/>
      <c r="AK32" s="64"/>
      <c r="AL32" s="64"/>
      <c r="AM32" s="79">
        <v>0</v>
      </c>
      <c r="AN32" s="79">
        <v>0</v>
      </c>
      <c r="AO32" s="79">
        <v>0</v>
      </c>
      <c r="AP32" s="85">
        <v>0</v>
      </c>
      <c r="AQ32" s="69">
        <v>0</v>
      </c>
      <c r="AR32" s="69">
        <v>0</v>
      </c>
      <c r="AS32" s="69">
        <v>0</v>
      </c>
    </row>
    <row r="33" s="59" customFormat="1" ht="19.5" customHeight="1" spans="1:45">
      <c r="A33" s="68" t="s">
        <v>310</v>
      </c>
      <c r="B33" s="68" t="s">
        <v>235</v>
      </c>
      <c r="C33" s="70">
        <v>318532.1707576</v>
      </c>
      <c r="D33" s="70">
        <v>171005.99257</v>
      </c>
      <c r="E33" s="70">
        <v>141541.2192356</v>
      </c>
      <c r="F33" s="70">
        <v>5984.958952</v>
      </c>
      <c r="G33" s="70">
        <v>265860.6255511</v>
      </c>
      <c r="H33" s="70">
        <v>94235.3311175</v>
      </c>
      <c r="I33" s="70">
        <v>163908.9990924</v>
      </c>
      <c r="J33" s="70">
        <v>7716.2953412</v>
      </c>
      <c r="K33" s="70">
        <v>303025.6920414</v>
      </c>
      <c r="L33" s="70">
        <v>111181.088389</v>
      </c>
      <c r="M33" s="70">
        <v>180990.621566</v>
      </c>
      <c r="N33" s="70">
        <v>10853.9820864</v>
      </c>
      <c r="O33" s="69">
        <v>318532.1707576</v>
      </c>
      <c r="P33" s="69">
        <v>265860.6255511</v>
      </c>
      <c r="Q33" s="69">
        <v>303025.6920414</v>
      </c>
      <c r="R33" s="78">
        <v>13.9791540824298</v>
      </c>
      <c r="S33" s="79">
        <v>38.8074560400541</v>
      </c>
      <c r="T33" s="79" t="s">
        <v>212</v>
      </c>
      <c r="U33" s="69">
        <v>1</v>
      </c>
      <c r="V33" s="69">
        <v>1</v>
      </c>
      <c r="W33" s="64"/>
      <c r="X33" s="64"/>
      <c r="Y33" s="64"/>
      <c r="Z33" s="79">
        <v>0</v>
      </c>
      <c r="AA33" s="79">
        <v>0</v>
      </c>
      <c r="AB33" s="79">
        <v>0</v>
      </c>
      <c r="AC33" s="85">
        <v>0</v>
      </c>
      <c r="AD33" s="69">
        <v>0</v>
      </c>
      <c r="AE33" s="69">
        <v>0</v>
      </c>
      <c r="AF33" s="69">
        <v>0</v>
      </c>
      <c r="AG33" s="78">
        <v>13.7</v>
      </c>
      <c r="AH33" s="69">
        <v>1</v>
      </c>
      <c r="AI33" s="64">
        <v>1</v>
      </c>
      <c r="AJ33" s="64"/>
      <c r="AK33" s="64"/>
      <c r="AL33" s="64"/>
      <c r="AM33" s="79">
        <v>0</v>
      </c>
      <c r="AN33" s="79">
        <v>0</v>
      </c>
      <c r="AO33" s="79">
        <v>0</v>
      </c>
      <c r="AP33" s="85">
        <v>0</v>
      </c>
      <c r="AQ33" s="69">
        <v>0</v>
      </c>
      <c r="AR33" s="69">
        <v>0</v>
      </c>
      <c r="AS33" s="69">
        <v>0</v>
      </c>
    </row>
    <row r="34" s="59" customFormat="1" ht="19.5" customHeight="1" spans="1:45">
      <c r="A34" s="68" t="s">
        <v>311</v>
      </c>
      <c r="B34" s="68" t="s">
        <v>239</v>
      </c>
      <c r="C34" s="70">
        <v>244008.0851344</v>
      </c>
      <c r="D34" s="70">
        <v>174770.817846</v>
      </c>
      <c r="E34" s="70">
        <v>59446.6330008</v>
      </c>
      <c r="F34" s="70">
        <v>9790.6342876</v>
      </c>
      <c r="G34" s="70">
        <v>271262.7034194</v>
      </c>
      <c r="H34" s="70">
        <v>192064.168661</v>
      </c>
      <c r="I34" s="70">
        <v>67592.3056008</v>
      </c>
      <c r="J34" s="70">
        <v>11606.2291576</v>
      </c>
      <c r="K34" s="70">
        <v>319876.1073788</v>
      </c>
      <c r="L34" s="70">
        <v>219478.257762</v>
      </c>
      <c r="M34" s="70">
        <v>85096.6618964</v>
      </c>
      <c r="N34" s="70">
        <v>15301.1877204</v>
      </c>
      <c r="O34" s="69">
        <v>244008.0851344</v>
      </c>
      <c r="P34" s="69">
        <v>271262.7034194</v>
      </c>
      <c r="Q34" s="69">
        <v>319876.1073788</v>
      </c>
      <c r="R34" s="78">
        <v>17.9211529438454</v>
      </c>
      <c r="S34" s="79">
        <v>24.1543355610847</v>
      </c>
      <c r="T34" s="79" t="s">
        <v>212</v>
      </c>
      <c r="U34" s="69">
        <v>1</v>
      </c>
      <c r="V34" s="69">
        <v>0</v>
      </c>
      <c r="W34" s="64"/>
      <c r="X34" s="64"/>
      <c r="Y34" s="64"/>
      <c r="Z34" s="79">
        <v>0</v>
      </c>
      <c r="AA34" s="79">
        <v>0</v>
      </c>
      <c r="AB34" s="79">
        <v>0</v>
      </c>
      <c r="AC34" s="85">
        <v>0</v>
      </c>
      <c r="AD34" s="69">
        <v>0</v>
      </c>
      <c r="AE34" s="69">
        <v>0</v>
      </c>
      <c r="AF34" s="69">
        <v>0</v>
      </c>
      <c r="AG34" s="78">
        <v>14.2</v>
      </c>
      <c r="AH34" s="69">
        <v>1</v>
      </c>
      <c r="AI34" s="64">
        <v>0</v>
      </c>
      <c r="AJ34" s="64"/>
      <c r="AK34" s="64"/>
      <c r="AL34" s="64"/>
      <c r="AM34" s="79">
        <v>0</v>
      </c>
      <c r="AN34" s="79">
        <v>0</v>
      </c>
      <c r="AO34" s="79">
        <v>0</v>
      </c>
      <c r="AP34" s="85">
        <v>0</v>
      </c>
      <c r="AQ34" s="69">
        <v>0</v>
      </c>
      <c r="AR34" s="69">
        <v>0</v>
      </c>
      <c r="AS34" s="69">
        <v>0</v>
      </c>
    </row>
    <row r="35" s="59" customFormat="1" ht="19.5" customHeight="1" spans="1:45">
      <c r="A35" s="68" t="s">
        <v>312</v>
      </c>
      <c r="B35" s="68" t="s">
        <v>248</v>
      </c>
      <c r="C35" s="70">
        <v>263884.047538</v>
      </c>
      <c r="D35" s="70">
        <v>151079.047988</v>
      </c>
      <c r="E35" s="70">
        <v>98469.2571936</v>
      </c>
      <c r="F35" s="70">
        <v>14335.7423564</v>
      </c>
      <c r="G35" s="70">
        <v>227105.5572646</v>
      </c>
      <c r="H35" s="70">
        <v>148789.613089</v>
      </c>
      <c r="I35" s="70">
        <v>69310.1143944</v>
      </c>
      <c r="J35" s="70">
        <v>9005.8297812</v>
      </c>
      <c r="K35" s="70">
        <v>318902.48826985</v>
      </c>
      <c r="L35" s="70">
        <v>194515.87345425</v>
      </c>
      <c r="M35" s="70">
        <v>109116.4613928</v>
      </c>
      <c r="N35" s="70">
        <v>15270.1534228</v>
      </c>
      <c r="O35" s="69">
        <v>263884.047538</v>
      </c>
      <c r="P35" s="69">
        <v>227105.5572646</v>
      </c>
      <c r="Q35" s="69">
        <v>318902.48826985</v>
      </c>
      <c r="R35" s="78">
        <v>40.420380773993</v>
      </c>
      <c r="S35" s="79">
        <v>43.4440093330804</v>
      </c>
      <c r="T35" s="79" t="s">
        <v>212</v>
      </c>
      <c r="U35" s="69">
        <v>0</v>
      </c>
      <c r="V35" s="69">
        <v>0</v>
      </c>
      <c r="W35" s="64"/>
      <c r="X35" s="64"/>
      <c r="Y35" s="64"/>
      <c r="Z35" s="79">
        <v>2.90162547269333</v>
      </c>
      <c r="AA35" s="79">
        <v>0</v>
      </c>
      <c r="AB35" s="79">
        <v>0</v>
      </c>
      <c r="AC35" s="85">
        <v>263.59010797967</v>
      </c>
      <c r="AD35" s="69">
        <v>263.59010797967</v>
      </c>
      <c r="AE35" s="69">
        <v>0</v>
      </c>
      <c r="AF35" s="69">
        <v>0</v>
      </c>
      <c r="AG35" s="78">
        <v>30.1</v>
      </c>
      <c r="AH35" s="69">
        <v>0</v>
      </c>
      <c r="AI35" s="64">
        <v>0</v>
      </c>
      <c r="AJ35" s="64"/>
      <c r="AK35" s="64"/>
      <c r="AL35" s="64"/>
      <c r="AM35" s="79">
        <v>5</v>
      </c>
      <c r="AN35" s="79">
        <v>1.3</v>
      </c>
      <c r="AO35" s="79">
        <v>0</v>
      </c>
      <c r="AP35" s="85">
        <v>631.353449195588</v>
      </c>
      <c r="AQ35" s="69">
        <v>454.2111145292</v>
      </c>
      <c r="AR35" s="69">
        <v>177.142334666388</v>
      </c>
      <c r="AS35" s="69">
        <v>0</v>
      </c>
    </row>
    <row r="36" s="59" customFormat="1" ht="19.5" customHeight="1" spans="1:45">
      <c r="A36" s="68" t="s">
        <v>313</v>
      </c>
      <c r="B36" s="68" t="s">
        <v>256</v>
      </c>
      <c r="C36" s="70">
        <v>244310.3934687</v>
      </c>
      <c r="D36" s="70">
        <v>152522.8315035</v>
      </c>
      <c r="E36" s="70">
        <v>85580.0738316</v>
      </c>
      <c r="F36" s="70">
        <v>6207.4881336</v>
      </c>
      <c r="G36" s="70">
        <v>219264.2891672</v>
      </c>
      <c r="H36" s="70">
        <v>156099.60648</v>
      </c>
      <c r="I36" s="70">
        <v>55668.547064</v>
      </c>
      <c r="J36" s="70">
        <v>7496.1356232</v>
      </c>
      <c r="K36" s="70">
        <v>359354.9052868</v>
      </c>
      <c r="L36" s="70">
        <v>221498.901216</v>
      </c>
      <c r="M36" s="70">
        <v>128680.100156</v>
      </c>
      <c r="N36" s="70">
        <v>9175.9039148</v>
      </c>
      <c r="O36" s="69">
        <v>244310.3934687</v>
      </c>
      <c r="P36" s="69">
        <v>219264.2891672</v>
      </c>
      <c r="Q36" s="69">
        <v>359354.9052868</v>
      </c>
      <c r="R36" s="78">
        <v>63.8912139553988</v>
      </c>
      <c r="S36" s="79">
        <v>51.3543156881542</v>
      </c>
      <c r="T36" s="79" t="s">
        <v>212</v>
      </c>
      <c r="U36" s="69">
        <v>0</v>
      </c>
      <c r="V36" s="69">
        <v>0</v>
      </c>
      <c r="W36" s="64"/>
      <c r="X36" s="64"/>
      <c r="Y36" s="64"/>
      <c r="Z36" s="79">
        <v>5</v>
      </c>
      <c r="AA36" s="79">
        <v>15</v>
      </c>
      <c r="AB36" s="79">
        <v>6.37245865409909</v>
      </c>
      <c r="AC36" s="85">
        <v>3809.15979787761</v>
      </c>
      <c r="AD36" s="69">
        <v>438.5285783344</v>
      </c>
      <c r="AE36" s="69">
        <v>1973.3786025048</v>
      </c>
      <c r="AF36" s="69">
        <v>1397.25261703841</v>
      </c>
      <c r="AG36" s="78">
        <v>48.2</v>
      </c>
      <c r="AH36" s="69">
        <v>0</v>
      </c>
      <c r="AI36" s="64">
        <v>0</v>
      </c>
      <c r="AJ36" s="64"/>
      <c r="AK36" s="64"/>
      <c r="AL36" s="64"/>
      <c r="AM36" s="79">
        <v>5</v>
      </c>
      <c r="AN36" s="79">
        <v>15</v>
      </c>
      <c r="AO36" s="79">
        <v>4.4</v>
      </c>
      <c r="AP36" s="85">
        <v>3376.67005317488</v>
      </c>
      <c r="AQ36" s="69">
        <v>438.5285783344</v>
      </c>
      <c r="AR36" s="69">
        <v>1973.3786025048</v>
      </c>
      <c r="AS36" s="69">
        <v>964.762872335681</v>
      </c>
    </row>
    <row r="37" s="59" customFormat="1" ht="19.5" customHeight="1" spans="1:45">
      <c r="A37" s="68" t="s">
        <v>314</v>
      </c>
      <c r="B37" s="68" t="s">
        <v>263</v>
      </c>
      <c r="C37" s="70">
        <v>245632.9397986</v>
      </c>
      <c r="D37" s="70">
        <v>174867.311263</v>
      </c>
      <c r="E37" s="70">
        <v>64497.3380664</v>
      </c>
      <c r="F37" s="70">
        <v>6268.2904692</v>
      </c>
      <c r="G37" s="70">
        <v>340816.9374243</v>
      </c>
      <c r="H37" s="70">
        <v>242685.2498155</v>
      </c>
      <c r="I37" s="70">
        <v>90026.4846828</v>
      </c>
      <c r="J37" s="70">
        <v>8105.202926</v>
      </c>
      <c r="K37" s="70">
        <v>694395.8908975</v>
      </c>
      <c r="L37" s="70">
        <v>454386.1571975</v>
      </c>
      <c r="M37" s="70">
        <v>227958.0046972</v>
      </c>
      <c r="N37" s="70">
        <v>12051.7290028</v>
      </c>
      <c r="O37" s="69">
        <v>245632.9397986</v>
      </c>
      <c r="P37" s="69">
        <v>340816.9374243</v>
      </c>
      <c r="Q37" s="69">
        <v>694395.8908975</v>
      </c>
      <c r="R37" s="78">
        <v>103.744536919247</v>
      </c>
      <c r="S37" s="79">
        <v>65.7811693560152</v>
      </c>
      <c r="T37" s="79" t="s">
        <v>212</v>
      </c>
      <c r="U37" s="69">
        <v>0</v>
      </c>
      <c r="V37" s="69">
        <v>0</v>
      </c>
      <c r="W37" s="64"/>
      <c r="X37" s="64"/>
      <c r="Y37" s="64"/>
      <c r="Z37" s="79">
        <v>5</v>
      </c>
      <c r="AA37" s="79">
        <v>15</v>
      </c>
      <c r="AB37" s="79">
        <v>46.2257816179473</v>
      </c>
      <c r="AC37" s="85">
        <v>19503.5156327406</v>
      </c>
      <c r="AD37" s="69">
        <v>681.6338748486</v>
      </c>
      <c r="AE37" s="69">
        <v>3067.3524368187</v>
      </c>
      <c r="AF37" s="69">
        <v>15754.5293210733</v>
      </c>
      <c r="AG37" s="78">
        <v>71.6</v>
      </c>
      <c r="AH37" s="69">
        <v>0</v>
      </c>
      <c r="AI37" s="64">
        <v>0</v>
      </c>
      <c r="AJ37" s="64"/>
      <c r="AK37" s="64"/>
      <c r="AL37" s="64"/>
      <c r="AM37" s="79">
        <v>5</v>
      </c>
      <c r="AN37" s="79">
        <v>15</v>
      </c>
      <c r="AO37" s="79">
        <v>27.8</v>
      </c>
      <c r="AP37" s="85">
        <v>13223.6971720628</v>
      </c>
      <c r="AQ37" s="69">
        <v>681.6338748486</v>
      </c>
      <c r="AR37" s="69">
        <v>3067.3524368187</v>
      </c>
      <c r="AS37" s="69">
        <v>9474.71086039554</v>
      </c>
    </row>
    <row r="38" s="59" customFormat="1" ht="19.5" customHeight="1" spans="1:45">
      <c r="A38" s="68" t="s">
        <v>315</v>
      </c>
      <c r="B38" s="68" t="s">
        <v>268</v>
      </c>
      <c r="C38" s="70">
        <v>109816.8821799</v>
      </c>
      <c r="D38" s="70">
        <v>76022.8933155</v>
      </c>
      <c r="E38" s="70">
        <v>28776.6866864</v>
      </c>
      <c r="F38" s="70">
        <v>5017.302178</v>
      </c>
      <c r="G38" s="70">
        <v>112744.1912929</v>
      </c>
      <c r="H38" s="70">
        <v>83683.8976345</v>
      </c>
      <c r="I38" s="70">
        <v>24562.4330392</v>
      </c>
      <c r="J38" s="70">
        <v>4497.8606192</v>
      </c>
      <c r="K38" s="70">
        <v>111343.4537044</v>
      </c>
      <c r="L38" s="70">
        <v>73238.831806</v>
      </c>
      <c r="M38" s="70">
        <v>32982.2164348</v>
      </c>
      <c r="N38" s="70">
        <v>5122.4054636</v>
      </c>
      <c r="O38" s="69">
        <v>109816.8821799</v>
      </c>
      <c r="P38" s="69">
        <v>112744.1912929</v>
      </c>
      <c r="Q38" s="69">
        <v>111343.4537044</v>
      </c>
      <c r="R38" s="78">
        <v>-1.2424033313264</v>
      </c>
      <c r="S38" s="79">
        <v>27.4749795694552</v>
      </c>
      <c r="T38" s="79" t="s">
        <v>212</v>
      </c>
      <c r="U38" s="69">
        <v>1</v>
      </c>
      <c r="V38" s="69">
        <v>0</v>
      </c>
      <c r="W38" s="64"/>
      <c r="X38" s="64"/>
      <c r="Y38" s="64"/>
      <c r="Z38" s="79">
        <v>0</v>
      </c>
      <c r="AA38" s="79">
        <v>0</v>
      </c>
      <c r="AB38" s="79">
        <v>0</v>
      </c>
      <c r="AC38" s="85">
        <v>0</v>
      </c>
      <c r="AD38" s="69">
        <v>0</v>
      </c>
      <c r="AE38" s="69">
        <v>0</v>
      </c>
      <c r="AF38" s="69">
        <v>0</v>
      </c>
      <c r="AG38" s="78">
        <v>9.5</v>
      </c>
      <c r="AH38" s="69">
        <v>1</v>
      </c>
      <c r="AI38" s="64">
        <v>0</v>
      </c>
      <c r="AJ38" s="64"/>
      <c r="AK38" s="64"/>
      <c r="AL38" s="64"/>
      <c r="AM38" s="79">
        <v>0</v>
      </c>
      <c r="AN38" s="79">
        <v>0</v>
      </c>
      <c r="AO38" s="79">
        <v>0</v>
      </c>
      <c r="AP38" s="85">
        <v>0</v>
      </c>
      <c r="AQ38" s="69">
        <v>0</v>
      </c>
      <c r="AR38" s="69">
        <v>0</v>
      </c>
      <c r="AS38" s="69">
        <v>0</v>
      </c>
    </row>
    <row r="39" s="58" customFormat="1" ht="23.1" customHeight="1" spans="1:45">
      <c r="A39" s="66" t="s">
        <v>316</v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f t="shared" ref="O39" si="5">C39</f>
        <v>0</v>
      </c>
      <c r="P39" s="67">
        <f t="shared" ref="P39" si="6">G39</f>
        <v>0</v>
      </c>
      <c r="Q39" s="67">
        <f t="shared" ref="Q39" si="7">K39</f>
        <v>0</v>
      </c>
      <c r="R39" s="76"/>
      <c r="S39" s="77"/>
      <c r="T39" s="77" t="str">
        <f t="shared" ref="T39" si="8">IF(AND(Q39-O39&lt;0,R39&gt;$R$7),1,"")</f>
        <v/>
      </c>
      <c r="U39" s="67"/>
      <c r="V39" s="67"/>
      <c r="W39" s="66"/>
      <c r="X39" s="66"/>
      <c r="Y39" s="66"/>
      <c r="Z39" s="66"/>
      <c r="AA39" s="66"/>
      <c r="AB39" s="66"/>
      <c r="AC39" s="84">
        <f t="shared" ref="AC39:AF39" si="9">SUM(AC40:AC80)</f>
        <v>3564.2130025204</v>
      </c>
      <c r="AD39" s="67">
        <f t="shared" si="9"/>
        <v>361.970523302473</v>
      </c>
      <c r="AE39" s="67">
        <f t="shared" si="9"/>
        <v>1329.42014785568</v>
      </c>
      <c r="AF39" s="67">
        <f t="shared" si="9"/>
        <v>3022.96480741362</v>
      </c>
      <c r="AG39" s="76"/>
      <c r="AH39" s="77"/>
      <c r="AI39" s="66">
        <f t="shared" ref="AI39" si="10">IF($Q39&gt;$O39,0,1)</f>
        <v>1</v>
      </c>
      <c r="AJ39" s="66"/>
      <c r="AK39" s="66"/>
      <c r="AL39" s="66"/>
      <c r="AM39" s="66"/>
      <c r="AN39" s="66"/>
      <c r="AO39" s="66"/>
      <c r="AP39" s="84">
        <f t="shared" ref="AP39:AS39" si="11">SUM(AP40:AP80)</f>
        <v>3053.42951759068</v>
      </c>
      <c r="AQ39" s="67">
        <f t="shared" si="11"/>
        <v>461.555484160288</v>
      </c>
      <c r="AR39" s="67">
        <f t="shared" si="11"/>
        <v>1362.24217589722</v>
      </c>
      <c r="AS39" s="67">
        <f t="shared" si="11"/>
        <v>1542.41275836694</v>
      </c>
    </row>
    <row r="40" s="57" customFormat="1" ht="14.1" customHeight="1" spans="1:45">
      <c r="A40" s="68" t="s">
        <v>317</v>
      </c>
      <c r="B40" s="68" t="s">
        <v>210</v>
      </c>
      <c r="C40" s="69">
        <v>9954.8251549</v>
      </c>
      <c r="D40" s="69">
        <v>8400.2879365</v>
      </c>
      <c r="E40" s="69">
        <v>1406.1777712</v>
      </c>
      <c r="F40" s="69">
        <v>148.3594472</v>
      </c>
      <c r="G40" s="69">
        <v>10591.0350485</v>
      </c>
      <c r="H40" s="69">
        <v>8906.6094285</v>
      </c>
      <c r="I40" s="69">
        <v>1666.0511908</v>
      </c>
      <c r="J40" s="69">
        <v>18.3744292</v>
      </c>
      <c r="K40" s="69">
        <v>13617.9826004</v>
      </c>
      <c r="L40" s="69">
        <v>9441.374042</v>
      </c>
      <c r="M40" s="69">
        <v>3814.998112</v>
      </c>
      <c r="N40" s="69">
        <v>361.6104464</v>
      </c>
      <c r="O40" s="69">
        <v>9954.8251549</v>
      </c>
      <c r="P40" s="69">
        <v>10591.0350485</v>
      </c>
      <c r="Q40" s="69">
        <v>13617.9826004</v>
      </c>
      <c r="R40" s="78">
        <v>28.580280756683</v>
      </c>
      <c r="S40" s="79">
        <v>17.5297452537813</v>
      </c>
      <c r="T40" s="79" t="s">
        <v>212</v>
      </c>
      <c r="U40" s="69">
        <v>1</v>
      </c>
      <c r="V40" s="69">
        <v>0</v>
      </c>
      <c r="W40" s="64"/>
      <c r="X40" s="64"/>
      <c r="Y40" s="64"/>
      <c r="Z40" s="79">
        <v>0</v>
      </c>
      <c r="AA40" s="79">
        <v>0</v>
      </c>
      <c r="AB40" s="79">
        <v>0</v>
      </c>
      <c r="AC40" s="85">
        <v>0</v>
      </c>
      <c r="AD40" s="69">
        <v>0</v>
      </c>
      <c r="AE40" s="69">
        <v>0</v>
      </c>
      <c r="AF40" s="69">
        <v>0</v>
      </c>
      <c r="AG40" s="78">
        <v>33.8</v>
      </c>
      <c r="AH40" s="69">
        <v>0</v>
      </c>
      <c r="AI40" s="64">
        <v>0</v>
      </c>
      <c r="AJ40" s="64"/>
      <c r="AK40" s="64"/>
      <c r="AL40" s="64"/>
      <c r="AM40" s="79">
        <v>5</v>
      </c>
      <c r="AN40" s="79">
        <v>5</v>
      </c>
      <c r="AO40" s="79">
        <v>0</v>
      </c>
      <c r="AP40" s="85">
        <v>52.9551752425</v>
      </c>
      <c r="AQ40" s="69">
        <v>21.182070097</v>
      </c>
      <c r="AR40" s="69">
        <v>31.7731051455</v>
      </c>
      <c r="AS40" s="69">
        <v>0</v>
      </c>
    </row>
    <row r="41" s="57" customFormat="1" ht="14.1" customHeight="1" spans="1:45">
      <c r="A41" s="68" t="s">
        <v>318</v>
      </c>
      <c r="B41" s="68" t="s">
        <v>210</v>
      </c>
      <c r="C41" s="69">
        <v>47950.0754467</v>
      </c>
      <c r="D41" s="69">
        <v>40682.7183195</v>
      </c>
      <c r="E41" s="69">
        <v>6417.574298</v>
      </c>
      <c r="F41" s="69">
        <v>849.7828292</v>
      </c>
      <c r="G41" s="69">
        <v>25926.7642628</v>
      </c>
      <c r="H41" s="69">
        <v>18563.99077</v>
      </c>
      <c r="I41" s="69">
        <v>7362.5543676</v>
      </c>
      <c r="J41" s="69">
        <v>0.2191252</v>
      </c>
      <c r="K41" s="69">
        <v>47703.5379948</v>
      </c>
      <c r="L41" s="69">
        <v>34589.741636</v>
      </c>
      <c r="M41" s="69">
        <v>11296.4858336</v>
      </c>
      <c r="N41" s="69">
        <v>1817.3105252</v>
      </c>
      <c r="O41" s="69">
        <v>47950.0754467</v>
      </c>
      <c r="P41" s="69">
        <v>25926.7642628</v>
      </c>
      <c r="Q41" s="69">
        <v>47703.5379948</v>
      </c>
      <c r="R41" s="78">
        <v>83.9934112535807</v>
      </c>
      <c r="S41" s="79">
        <v>40.820751144351</v>
      </c>
      <c r="T41" s="79">
        <v>1</v>
      </c>
      <c r="U41" s="69">
        <v>0</v>
      </c>
      <c r="V41" s="69">
        <v>1</v>
      </c>
      <c r="W41" s="64"/>
      <c r="X41" s="64"/>
      <c r="Y41" s="64"/>
      <c r="Z41" s="79">
        <v>5</v>
      </c>
      <c r="AA41" s="79">
        <v>15</v>
      </c>
      <c r="AB41" s="79">
        <v>26.474655952281</v>
      </c>
      <c r="AC41" s="85">
        <v>0</v>
      </c>
      <c r="AD41" s="69">
        <v>51.8535285256</v>
      </c>
      <c r="AE41" s="69">
        <v>233.3408783652</v>
      </c>
      <c r="AF41" s="69">
        <v>686.402163813525</v>
      </c>
      <c r="AG41" s="78">
        <v>32.8</v>
      </c>
      <c r="AH41" s="69">
        <v>0</v>
      </c>
      <c r="AI41" s="64">
        <v>1</v>
      </c>
      <c r="AJ41" s="64"/>
      <c r="AK41" s="64"/>
      <c r="AL41" s="64"/>
      <c r="AM41" s="79">
        <v>5</v>
      </c>
      <c r="AN41" s="79">
        <v>4</v>
      </c>
      <c r="AO41" s="79">
        <v>0</v>
      </c>
      <c r="AP41" s="85">
        <v>0</v>
      </c>
      <c r="AQ41" s="69">
        <v>51.8535285256</v>
      </c>
      <c r="AR41" s="69">
        <v>62.22423423072</v>
      </c>
      <c r="AS41" s="69">
        <v>0</v>
      </c>
    </row>
    <row r="42" s="57" customFormat="1" ht="14.1" customHeight="1" spans="1:45">
      <c r="A42" s="68" t="s">
        <v>220</v>
      </c>
      <c r="B42" s="68" t="s">
        <v>218</v>
      </c>
      <c r="C42" s="69">
        <v>40199.637154</v>
      </c>
      <c r="D42" s="69">
        <v>28607.500088</v>
      </c>
      <c r="E42" s="69">
        <v>10892.8452996</v>
      </c>
      <c r="F42" s="69">
        <v>699.2917664</v>
      </c>
      <c r="G42" s="69">
        <v>48665.53378</v>
      </c>
      <c r="H42" s="69">
        <v>30915.118508</v>
      </c>
      <c r="I42" s="69">
        <v>16637.2617492</v>
      </c>
      <c r="J42" s="69">
        <v>1113.1535228</v>
      </c>
      <c r="K42" s="69">
        <v>54626.4162424</v>
      </c>
      <c r="L42" s="69">
        <v>33185.91254</v>
      </c>
      <c r="M42" s="69">
        <v>19983.2976568</v>
      </c>
      <c r="N42" s="69">
        <v>1457.2060456</v>
      </c>
      <c r="O42" s="69">
        <v>40199.637154</v>
      </c>
      <c r="P42" s="69">
        <v>48665.53378</v>
      </c>
      <c r="Q42" s="69">
        <v>54626.4162424</v>
      </c>
      <c r="R42" s="78">
        <v>12.2486737520379</v>
      </c>
      <c r="S42" s="79">
        <v>40.0960196730745</v>
      </c>
      <c r="T42" s="79" t="s">
        <v>212</v>
      </c>
      <c r="U42" s="69">
        <v>1</v>
      </c>
      <c r="V42" s="69">
        <v>0</v>
      </c>
      <c r="W42" s="64"/>
      <c r="X42" s="64"/>
      <c r="Y42" s="64"/>
      <c r="Z42" s="79">
        <v>0</v>
      </c>
      <c r="AA42" s="79">
        <v>0</v>
      </c>
      <c r="AB42" s="79">
        <v>0</v>
      </c>
      <c r="AC42" s="85">
        <v>0</v>
      </c>
      <c r="AD42" s="69">
        <v>0</v>
      </c>
      <c r="AE42" s="69">
        <v>0</v>
      </c>
      <c r="AF42" s="69">
        <v>0</v>
      </c>
      <c r="AG42" s="78">
        <v>15.5</v>
      </c>
      <c r="AH42" s="69">
        <v>1</v>
      </c>
      <c r="AI42" s="64">
        <v>0</v>
      </c>
      <c r="AJ42" s="64"/>
      <c r="AK42" s="64"/>
      <c r="AL42" s="64"/>
      <c r="AM42" s="79">
        <v>0</v>
      </c>
      <c r="AN42" s="79">
        <v>0</v>
      </c>
      <c r="AO42" s="79">
        <v>0</v>
      </c>
      <c r="AP42" s="85">
        <v>0</v>
      </c>
      <c r="AQ42" s="69">
        <v>0</v>
      </c>
      <c r="AR42" s="69">
        <v>0</v>
      </c>
      <c r="AS42" s="69">
        <v>0</v>
      </c>
    </row>
    <row r="43" s="57" customFormat="1" ht="14.1" customHeight="1" spans="1:45">
      <c r="A43" s="68" t="s">
        <v>221</v>
      </c>
      <c r="B43" s="68" t="s">
        <v>218</v>
      </c>
      <c r="C43" s="69">
        <v>30515.0567281</v>
      </c>
      <c r="D43" s="69">
        <v>21831.5104965</v>
      </c>
      <c r="E43" s="69">
        <v>8154.555098</v>
      </c>
      <c r="F43" s="69">
        <v>528.9911336</v>
      </c>
      <c r="G43" s="69">
        <v>27004.4626258</v>
      </c>
      <c r="H43" s="69">
        <v>19313.865399</v>
      </c>
      <c r="I43" s="69">
        <v>6801.4616312</v>
      </c>
      <c r="J43" s="69">
        <v>889.1355956</v>
      </c>
      <c r="K43" s="69">
        <v>36224.3006138</v>
      </c>
      <c r="L43" s="69">
        <v>23885.083793</v>
      </c>
      <c r="M43" s="69">
        <v>11139.5800532</v>
      </c>
      <c r="N43" s="69">
        <v>1199.6367676</v>
      </c>
      <c r="O43" s="69">
        <v>30515.0567281</v>
      </c>
      <c r="P43" s="69">
        <v>27004.4626258</v>
      </c>
      <c r="Q43" s="69">
        <v>36224.3006138</v>
      </c>
      <c r="R43" s="78">
        <v>34.1419050464325</v>
      </c>
      <c r="S43" s="79">
        <v>30.2742078106875</v>
      </c>
      <c r="T43" s="79" t="s">
        <v>212</v>
      </c>
      <c r="U43" s="69">
        <v>1</v>
      </c>
      <c r="V43" s="69">
        <v>0</v>
      </c>
      <c r="W43" s="64"/>
      <c r="X43" s="64"/>
      <c r="Y43" s="64"/>
      <c r="Z43" s="79">
        <v>0</v>
      </c>
      <c r="AA43" s="79">
        <v>0</v>
      </c>
      <c r="AB43" s="79">
        <v>0</v>
      </c>
      <c r="AC43" s="85">
        <v>0</v>
      </c>
      <c r="AD43" s="69">
        <v>0</v>
      </c>
      <c r="AE43" s="69">
        <v>0</v>
      </c>
      <c r="AF43" s="69">
        <v>0</v>
      </c>
      <c r="AG43" s="78">
        <v>20.3</v>
      </c>
      <c r="AH43" s="69">
        <v>1</v>
      </c>
      <c r="AI43" s="64">
        <v>0</v>
      </c>
      <c r="AJ43" s="64"/>
      <c r="AK43" s="64"/>
      <c r="AL43" s="64"/>
      <c r="AM43" s="79">
        <v>0</v>
      </c>
      <c r="AN43" s="79">
        <v>0</v>
      </c>
      <c r="AO43" s="79">
        <v>0</v>
      </c>
      <c r="AP43" s="85">
        <v>0</v>
      </c>
      <c r="AQ43" s="69">
        <v>0</v>
      </c>
      <c r="AR43" s="69">
        <v>0</v>
      </c>
      <c r="AS43" s="69">
        <v>0</v>
      </c>
    </row>
    <row r="44" s="57" customFormat="1" ht="14.1" customHeight="1" spans="1:45">
      <c r="A44" s="68" t="s">
        <v>319</v>
      </c>
      <c r="B44" s="68" t="s">
        <v>222</v>
      </c>
      <c r="C44" s="69">
        <v>8240.719317</v>
      </c>
      <c r="D44" s="69">
        <v>6332.544773</v>
      </c>
      <c r="E44" s="69">
        <v>1774.090776</v>
      </c>
      <c r="F44" s="69">
        <v>134.083768</v>
      </c>
      <c r="G44" s="69">
        <v>8027.8696304</v>
      </c>
      <c r="H44" s="69">
        <v>5963.839972</v>
      </c>
      <c r="I44" s="69">
        <v>1929.2001404</v>
      </c>
      <c r="J44" s="69">
        <v>134.829518</v>
      </c>
      <c r="K44" s="69">
        <v>10073.6934476</v>
      </c>
      <c r="L44" s="69">
        <v>5448.82138</v>
      </c>
      <c r="M44" s="69">
        <v>3970.0127576</v>
      </c>
      <c r="N44" s="69">
        <v>654.85931</v>
      </c>
      <c r="O44" s="69">
        <v>8240.719317</v>
      </c>
      <c r="P44" s="69">
        <v>8027.8696304</v>
      </c>
      <c r="Q44" s="69">
        <v>10073.6934476</v>
      </c>
      <c r="R44" s="78">
        <v>25.4840189413747</v>
      </c>
      <c r="S44" s="79">
        <v>9.39061976583329</v>
      </c>
      <c r="T44" s="79" t="s">
        <v>212</v>
      </c>
      <c r="U44" s="69">
        <v>1</v>
      </c>
      <c r="V44" s="69">
        <v>0</v>
      </c>
      <c r="W44" s="64"/>
      <c r="X44" s="64"/>
      <c r="Y44" s="64"/>
      <c r="Z44" s="79">
        <v>0</v>
      </c>
      <c r="AA44" s="79">
        <v>0</v>
      </c>
      <c r="AB44" s="79">
        <v>0</v>
      </c>
      <c r="AC44" s="85">
        <v>0</v>
      </c>
      <c r="AD44" s="69">
        <v>0</v>
      </c>
      <c r="AE44" s="69">
        <v>0</v>
      </c>
      <c r="AF44" s="69">
        <v>0</v>
      </c>
      <c r="AG44" s="78">
        <v>-3.4</v>
      </c>
      <c r="AH44" s="69">
        <v>1</v>
      </c>
      <c r="AI44" s="64">
        <v>0</v>
      </c>
      <c r="AJ44" s="64"/>
      <c r="AK44" s="64"/>
      <c r="AL44" s="64"/>
      <c r="AM44" s="79">
        <v>0</v>
      </c>
      <c r="AN44" s="79">
        <v>0</v>
      </c>
      <c r="AO44" s="79">
        <v>0</v>
      </c>
      <c r="AP44" s="85">
        <v>0</v>
      </c>
      <c r="AQ44" s="69">
        <v>0</v>
      </c>
      <c r="AR44" s="69">
        <v>0</v>
      </c>
      <c r="AS44" s="69">
        <v>0</v>
      </c>
    </row>
    <row r="45" s="57" customFormat="1" ht="14.1" customHeight="1" spans="1:45">
      <c r="A45" s="68" t="s">
        <v>320</v>
      </c>
      <c r="B45" s="68" t="s">
        <v>222</v>
      </c>
      <c r="C45" s="69">
        <v>6511.5238326</v>
      </c>
      <c r="D45" s="69">
        <v>4640.542031</v>
      </c>
      <c r="E45" s="69">
        <v>1760.0731164</v>
      </c>
      <c r="F45" s="69">
        <v>110.9086852</v>
      </c>
      <c r="G45" s="69">
        <v>8339.2631611</v>
      </c>
      <c r="H45" s="69">
        <v>6151.8835155</v>
      </c>
      <c r="I45" s="69">
        <v>2009.9554036</v>
      </c>
      <c r="J45" s="69">
        <v>177.424242</v>
      </c>
      <c r="K45" s="69">
        <v>9561.5839234</v>
      </c>
      <c r="L45" s="69">
        <v>6674.790805</v>
      </c>
      <c r="M45" s="69">
        <v>2627.5532788</v>
      </c>
      <c r="N45" s="69">
        <v>259.2398396</v>
      </c>
      <c r="O45" s="69">
        <v>6511.5238326</v>
      </c>
      <c r="P45" s="69">
        <v>8339.2631611</v>
      </c>
      <c r="Q45" s="69">
        <v>9561.5839234</v>
      </c>
      <c r="R45" s="78">
        <v>14.6574192310148</v>
      </c>
      <c r="S45" s="79">
        <v>20.6790603473334</v>
      </c>
      <c r="T45" s="79" t="s">
        <v>212</v>
      </c>
      <c r="U45" s="69">
        <v>1</v>
      </c>
      <c r="V45" s="69">
        <v>0</v>
      </c>
      <c r="W45" s="64"/>
      <c r="X45" s="64"/>
      <c r="Y45" s="64"/>
      <c r="Z45" s="79">
        <v>0</v>
      </c>
      <c r="AA45" s="79">
        <v>0</v>
      </c>
      <c r="AB45" s="79">
        <v>0</v>
      </c>
      <c r="AC45" s="85">
        <v>0</v>
      </c>
      <c r="AD45" s="69">
        <v>0</v>
      </c>
      <c r="AE45" s="69">
        <v>0</v>
      </c>
      <c r="AF45" s="69">
        <v>0</v>
      </c>
      <c r="AG45" s="78">
        <v>23</v>
      </c>
      <c r="AH45" s="69">
        <v>1</v>
      </c>
      <c r="AI45" s="64">
        <v>0</v>
      </c>
      <c r="AJ45" s="64"/>
      <c r="AK45" s="64"/>
      <c r="AL45" s="64"/>
      <c r="AM45" s="79">
        <v>0</v>
      </c>
      <c r="AN45" s="79">
        <v>0</v>
      </c>
      <c r="AO45" s="79">
        <v>0</v>
      </c>
      <c r="AP45" s="85">
        <v>0</v>
      </c>
      <c r="AQ45" s="69">
        <v>0</v>
      </c>
      <c r="AR45" s="69">
        <v>0</v>
      </c>
      <c r="AS45" s="69">
        <v>0</v>
      </c>
    </row>
    <row r="46" s="57" customFormat="1" ht="14.1" customHeight="1" spans="1:45">
      <c r="A46" s="68" t="s">
        <v>321</v>
      </c>
      <c r="B46" s="68" t="s">
        <v>222</v>
      </c>
      <c r="C46" s="69">
        <v>19155.608584</v>
      </c>
      <c r="D46" s="69">
        <v>13048.783882</v>
      </c>
      <c r="E46" s="69">
        <v>5830.5781668</v>
      </c>
      <c r="F46" s="69">
        <v>276.2465352</v>
      </c>
      <c r="G46" s="69">
        <v>11163.0976448</v>
      </c>
      <c r="H46" s="69">
        <v>6915.861728</v>
      </c>
      <c r="I46" s="69">
        <v>3091.9687072</v>
      </c>
      <c r="J46" s="69">
        <v>1155.2672096</v>
      </c>
      <c r="K46" s="69">
        <v>18141.4907757</v>
      </c>
      <c r="L46" s="69">
        <v>6233.7932645</v>
      </c>
      <c r="M46" s="69">
        <v>9408.37158</v>
      </c>
      <c r="N46" s="69">
        <v>2499.3259312</v>
      </c>
      <c r="O46" s="69">
        <v>19155.608584</v>
      </c>
      <c r="P46" s="69">
        <v>11163.0976448</v>
      </c>
      <c r="Q46" s="69">
        <v>18141.4907757</v>
      </c>
      <c r="R46" s="78">
        <v>62.5130528545603</v>
      </c>
      <c r="S46" s="79">
        <v>22.089288398232</v>
      </c>
      <c r="T46" s="79">
        <v>1</v>
      </c>
      <c r="U46" s="69">
        <v>0</v>
      </c>
      <c r="V46" s="69">
        <v>1</v>
      </c>
      <c r="W46" s="64"/>
      <c r="X46" s="64"/>
      <c r="Y46" s="64"/>
      <c r="Z46" s="79">
        <v>5</v>
      </c>
      <c r="AA46" s="79">
        <v>15</v>
      </c>
      <c r="AB46" s="79">
        <v>4.99429755326062</v>
      </c>
      <c r="AC46" s="85">
        <v>0</v>
      </c>
      <c r="AD46" s="69">
        <v>22.3261952896</v>
      </c>
      <c r="AE46" s="69">
        <v>100.4678788032</v>
      </c>
      <c r="AF46" s="69">
        <v>55.7518312542341</v>
      </c>
      <c r="AG46" s="78">
        <v>50.6</v>
      </c>
      <c r="AH46" s="69">
        <v>0</v>
      </c>
      <c r="AI46" s="64">
        <v>1</v>
      </c>
      <c r="AJ46" s="64"/>
      <c r="AK46" s="64"/>
      <c r="AL46" s="64"/>
      <c r="AM46" s="79">
        <v>5</v>
      </c>
      <c r="AN46" s="79">
        <v>15</v>
      </c>
      <c r="AO46" s="79">
        <v>6.8</v>
      </c>
      <c r="AP46" s="85">
        <v>0</v>
      </c>
      <c r="AQ46" s="69">
        <v>22.3261952896</v>
      </c>
      <c r="AR46" s="69">
        <v>100.4678788032</v>
      </c>
      <c r="AS46" s="69">
        <v>75.90906398464</v>
      </c>
    </row>
    <row r="47" s="57" customFormat="1" ht="14.1" customHeight="1" spans="1:45">
      <c r="A47" s="68" t="s">
        <v>227</v>
      </c>
      <c r="B47" s="68" t="s">
        <v>222</v>
      </c>
      <c r="C47" s="69">
        <v>12570.3452998</v>
      </c>
      <c r="D47" s="69">
        <v>8872.201091</v>
      </c>
      <c r="E47" s="69">
        <v>2682.8102104</v>
      </c>
      <c r="F47" s="69">
        <v>1015.3339984</v>
      </c>
      <c r="G47" s="69">
        <v>13798.8146799</v>
      </c>
      <c r="H47" s="69">
        <v>9456.6917135</v>
      </c>
      <c r="I47" s="69">
        <v>2855.3504508</v>
      </c>
      <c r="J47" s="69">
        <v>1486.7725156</v>
      </c>
      <c r="K47" s="69">
        <v>16750.013238</v>
      </c>
      <c r="L47" s="69">
        <v>11014.411978</v>
      </c>
      <c r="M47" s="69">
        <v>3965.8690384</v>
      </c>
      <c r="N47" s="69">
        <v>1769.7322216</v>
      </c>
      <c r="O47" s="69">
        <v>12570.3452998</v>
      </c>
      <c r="P47" s="69">
        <v>13798.8146799</v>
      </c>
      <c r="Q47" s="69">
        <v>16750.013238</v>
      </c>
      <c r="R47" s="78">
        <v>21.3873338149751</v>
      </c>
      <c r="S47" s="79">
        <v>18.9683633293698</v>
      </c>
      <c r="T47" s="79" t="s">
        <v>212</v>
      </c>
      <c r="U47" s="69">
        <v>1</v>
      </c>
      <c r="V47" s="69">
        <v>0</v>
      </c>
      <c r="W47" s="64"/>
      <c r="X47" s="64"/>
      <c r="Y47" s="64"/>
      <c r="Z47" s="79">
        <v>0</v>
      </c>
      <c r="AA47" s="79">
        <v>0</v>
      </c>
      <c r="AB47" s="79">
        <v>0</v>
      </c>
      <c r="AC47" s="85">
        <v>0</v>
      </c>
      <c r="AD47" s="69">
        <v>0</v>
      </c>
      <c r="AE47" s="69">
        <v>0</v>
      </c>
      <c r="AF47" s="69">
        <v>0</v>
      </c>
      <c r="AG47" s="78">
        <v>20.7</v>
      </c>
      <c r="AH47" s="69">
        <v>1</v>
      </c>
      <c r="AI47" s="64">
        <v>0</v>
      </c>
      <c r="AJ47" s="64"/>
      <c r="AK47" s="64"/>
      <c r="AL47" s="64"/>
      <c r="AM47" s="79">
        <v>0</v>
      </c>
      <c r="AN47" s="79">
        <v>0</v>
      </c>
      <c r="AO47" s="79">
        <v>0</v>
      </c>
      <c r="AP47" s="85">
        <v>0</v>
      </c>
      <c r="AQ47" s="69">
        <v>0</v>
      </c>
      <c r="AR47" s="69">
        <v>0</v>
      </c>
      <c r="AS47" s="69">
        <v>0</v>
      </c>
    </row>
    <row r="48" s="57" customFormat="1" ht="14.1" customHeight="1" spans="1:45">
      <c r="A48" s="68" t="s">
        <v>228</v>
      </c>
      <c r="B48" s="68" t="s">
        <v>222</v>
      </c>
      <c r="C48" s="69">
        <v>14106.2752756</v>
      </c>
      <c r="D48" s="69">
        <v>10467.795952</v>
      </c>
      <c r="E48" s="69">
        <v>3496.3782708</v>
      </c>
      <c r="F48" s="69">
        <v>142.1010528</v>
      </c>
      <c r="G48" s="69">
        <v>15472.8736106</v>
      </c>
      <c r="H48" s="69">
        <v>7532.241931</v>
      </c>
      <c r="I48" s="69">
        <v>7749.2602448</v>
      </c>
      <c r="J48" s="69">
        <v>191.3714348</v>
      </c>
      <c r="K48" s="69">
        <v>19492.6277471</v>
      </c>
      <c r="L48" s="69">
        <v>9856.4709935</v>
      </c>
      <c r="M48" s="69">
        <v>9299.9793188</v>
      </c>
      <c r="N48" s="69">
        <v>336.1774348</v>
      </c>
      <c r="O48" s="69">
        <v>14106.2752756</v>
      </c>
      <c r="P48" s="69">
        <v>15472.8736106</v>
      </c>
      <c r="Q48" s="69">
        <v>19492.6277471</v>
      </c>
      <c r="R48" s="78">
        <v>25.9793638703685</v>
      </c>
      <c r="S48" s="79">
        <v>34.6498644537472</v>
      </c>
      <c r="T48" s="79" t="s">
        <v>212</v>
      </c>
      <c r="U48" s="69">
        <v>1</v>
      </c>
      <c r="V48" s="69">
        <v>0</v>
      </c>
      <c r="W48" s="64"/>
      <c r="X48" s="64"/>
      <c r="Y48" s="64"/>
      <c r="Z48" s="79">
        <v>0</v>
      </c>
      <c r="AA48" s="79">
        <v>0</v>
      </c>
      <c r="AB48" s="79">
        <v>0</v>
      </c>
      <c r="AC48" s="85">
        <v>0</v>
      </c>
      <c r="AD48" s="69">
        <v>0</v>
      </c>
      <c r="AE48" s="69">
        <v>0</v>
      </c>
      <c r="AF48" s="69">
        <v>0</v>
      </c>
      <c r="AG48" s="78">
        <v>31.5</v>
      </c>
      <c r="AH48" s="69">
        <v>0</v>
      </c>
      <c r="AI48" s="64">
        <v>0</v>
      </c>
      <c r="AJ48" s="64"/>
      <c r="AK48" s="64"/>
      <c r="AL48" s="64"/>
      <c r="AM48" s="79">
        <v>5</v>
      </c>
      <c r="AN48" s="79">
        <v>2.7</v>
      </c>
      <c r="AO48" s="79">
        <v>0</v>
      </c>
      <c r="AP48" s="85">
        <v>56.011802470372</v>
      </c>
      <c r="AQ48" s="69">
        <v>30.9457472212</v>
      </c>
      <c r="AR48" s="69">
        <v>25.066055249172</v>
      </c>
      <c r="AS48" s="69">
        <v>0</v>
      </c>
    </row>
    <row r="49" s="57" customFormat="1" ht="14.1" customHeight="1" spans="1:45">
      <c r="A49" s="68" t="s">
        <v>229</v>
      </c>
      <c r="B49" s="68" t="s">
        <v>222</v>
      </c>
      <c r="C49" s="69">
        <v>13899.2376261</v>
      </c>
      <c r="D49" s="69">
        <v>11033.5370165</v>
      </c>
      <c r="E49" s="69">
        <v>2370.5404308</v>
      </c>
      <c r="F49" s="69">
        <v>495.1601788</v>
      </c>
      <c r="G49" s="69">
        <v>12270.2284834</v>
      </c>
      <c r="H49" s="69">
        <v>8451.303665</v>
      </c>
      <c r="I49" s="69">
        <v>3081.6592132</v>
      </c>
      <c r="J49" s="69">
        <v>737.2656052</v>
      </c>
      <c r="K49" s="69">
        <v>13449.5638967</v>
      </c>
      <c r="L49" s="69">
        <v>9399.3584475</v>
      </c>
      <c r="M49" s="69">
        <v>3157.8054904</v>
      </c>
      <c r="N49" s="69">
        <v>892.3999588</v>
      </c>
      <c r="O49" s="69">
        <v>13899.2376261</v>
      </c>
      <c r="P49" s="69">
        <v>12270.2284834</v>
      </c>
      <c r="Q49" s="69">
        <v>13449.5638967</v>
      </c>
      <c r="R49" s="78">
        <v>9.61135658472445</v>
      </c>
      <c r="S49" s="79">
        <v>15.7640402924354</v>
      </c>
      <c r="T49" s="79" t="s">
        <v>212</v>
      </c>
      <c r="U49" s="69">
        <v>1</v>
      </c>
      <c r="V49" s="69">
        <v>1</v>
      </c>
      <c r="W49" s="64"/>
      <c r="X49" s="64"/>
      <c r="Y49" s="64"/>
      <c r="Z49" s="79">
        <v>0</v>
      </c>
      <c r="AA49" s="79">
        <v>0</v>
      </c>
      <c r="AB49" s="79">
        <v>0</v>
      </c>
      <c r="AC49" s="85">
        <v>0</v>
      </c>
      <c r="AD49" s="69">
        <v>0</v>
      </c>
      <c r="AE49" s="69">
        <v>0</v>
      </c>
      <c r="AF49" s="69">
        <v>0</v>
      </c>
      <c r="AG49" s="78">
        <v>12</v>
      </c>
      <c r="AH49" s="69">
        <v>1</v>
      </c>
      <c r="AI49" s="64">
        <v>1</v>
      </c>
      <c r="AJ49" s="64"/>
      <c r="AK49" s="64"/>
      <c r="AL49" s="64"/>
      <c r="AM49" s="79">
        <v>0</v>
      </c>
      <c r="AN49" s="79">
        <v>0</v>
      </c>
      <c r="AO49" s="79">
        <v>0</v>
      </c>
      <c r="AP49" s="85">
        <v>0</v>
      </c>
      <c r="AQ49" s="69">
        <v>0</v>
      </c>
      <c r="AR49" s="69">
        <v>0</v>
      </c>
      <c r="AS49" s="69">
        <v>0</v>
      </c>
    </row>
    <row r="50" s="57" customFormat="1" ht="14.1" customHeight="1" spans="1:45">
      <c r="A50" s="68" t="s">
        <v>322</v>
      </c>
      <c r="B50" s="68" t="s">
        <v>230</v>
      </c>
      <c r="C50" s="69">
        <v>20782.8276023</v>
      </c>
      <c r="D50" s="69">
        <v>13259.6621615</v>
      </c>
      <c r="E50" s="69">
        <v>5333.4068896</v>
      </c>
      <c r="F50" s="69">
        <v>2189.7585512</v>
      </c>
      <c r="G50" s="69">
        <v>18248.1221396</v>
      </c>
      <c r="H50" s="69">
        <v>8953.219434</v>
      </c>
      <c r="I50" s="69">
        <v>8888.0714548</v>
      </c>
      <c r="J50" s="69">
        <v>406.8312508</v>
      </c>
      <c r="K50" s="69">
        <v>25183.2003838</v>
      </c>
      <c r="L50" s="69">
        <v>15077.987831</v>
      </c>
      <c r="M50" s="69">
        <v>9456.2948124</v>
      </c>
      <c r="N50" s="69">
        <v>648.9177404</v>
      </c>
      <c r="O50" s="69">
        <v>20782.8276023</v>
      </c>
      <c r="P50" s="69">
        <v>18248.1221396</v>
      </c>
      <c r="Q50" s="69">
        <v>25183.2003838</v>
      </c>
      <c r="R50" s="78">
        <v>38.004339247326</v>
      </c>
      <c r="S50" s="79">
        <v>31.4232242566944</v>
      </c>
      <c r="T50" s="79" t="s">
        <v>212</v>
      </c>
      <c r="U50" s="69">
        <v>0</v>
      </c>
      <c r="V50" s="69">
        <v>0</v>
      </c>
      <c r="W50" s="64"/>
      <c r="X50" s="64"/>
      <c r="Y50" s="64"/>
      <c r="Z50" s="79">
        <v>0.485583946026367</v>
      </c>
      <c r="AA50" s="79">
        <v>0</v>
      </c>
      <c r="AB50" s="79">
        <v>0</v>
      </c>
      <c r="AC50" s="85">
        <v>3.54439806244723</v>
      </c>
      <c r="AD50" s="69">
        <v>3.54439806244723</v>
      </c>
      <c r="AE50" s="69">
        <v>0</v>
      </c>
      <c r="AF50" s="69">
        <v>0</v>
      </c>
      <c r="AG50" s="78">
        <v>35</v>
      </c>
      <c r="AH50" s="69">
        <v>0</v>
      </c>
      <c r="AI50" s="64">
        <v>0</v>
      </c>
      <c r="AJ50" s="64"/>
      <c r="AK50" s="64"/>
      <c r="AL50" s="64"/>
      <c r="AM50" s="79">
        <v>5</v>
      </c>
      <c r="AN50" s="79">
        <v>6.2</v>
      </c>
      <c r="AO50" s="79">
        <v>0</v>
      </c>
      <c r="AP50" s="85">
        <v>104.379258638512</v>
      </c>
      <c r="AQ50" s="69">
        <v>36.4962442792</v>
      </c>
      <c r="AR50" s="69">
        <v>67.883014359312</v>
      </c>
      <c r="AS50" s="69">
        <v>0</v>
      </c>
    </row>
    <row r="51" s="57" customFormat="1" ht="14.1" customHeight="1" spans="1:45">
      <c r="A51" s="68" t="s">
        <v>323</v>
      </c>
      <c r="B51" s="68" t="s">
        <v>230</v>
      </c>
      <c r="C51" s="69">
        <v>6498.0842137</v>
      </c>
      <c r="D51" s="69">
        <v>5408.1072505</v>
      </c>
      <c r="E51" s="69">
        <v>1047.1244436</v>
      </c>
      <c r="F51" s="69">
        <v>42.8525196</v>
      </c>
      <c r="G51" s="69">
        <v>9341.9690037</v>
      </c>
      <c r="H51" s="69">
        <v>6647.2184305</v>
      </c>
      <c r="I51" s="69">
        <v>2574.854234</v>
      </c>
      <c r="J51" s="69">
        <v>119.8963392</v>
      </c>
      <c r="K51" s="69">
        <v>9823.645619</v>
      </c>
      <c r="L51" s="69">
        <v>6608.707829</v>
      </c>
      <c r="M51" s="69">
        <v>3053.3795828</v>
      </c>
      <c r="N51" s="69">
        <v>161.5582072</v>
      </c>
      <c r="O51" s="69">
        <v>6498.0842137</v>
      </c>
      <c r="P51" s="69">
        <v>9341.9690037</v>
      </c>
      <c r="Q51" s="69">
        <v>9823.645619</v>
      </c>
      <c r="R51" s="78">
        <v>5.15605024068509</v>
      </c>
      <c r="S51" s="79">
        <v>15.7779152918313</v>
      </c>
      <c r="T51" s="79" t="s">
        <v>212</v>
      </c>
      <c r="U51" s="69">
        <v>1</v>
      </c>
      <c r="V51" s="69">
        <v>0</v>
      </c>
      <c r="W51" s="64"/>
      <c r="X51" s="64"/>
      <c r="Y51" s="64"/>
      <c r="Z51" s="79">
        <v>0</v>
      </c>
      <c r="AA51" s="79">
        <v>0</v>
      </c>
      <c r="AB51" s="79">
        <v>0</v>
      </c>
      <c r="AC51" s="85">
        <v>0</v>
      </c>
      <c r="AD51" s="69">
        <v>0</v>
      </c>
      <c r="AE51" s="69">
        <v>0</v>
      </c>
      <c r="AF51" s="69">
        <v>0</v>
      </c>
      <c r="AG51" s="78">
        <v>4.7</v>
      </c>
      <c r="AH51" s="69">
        <v>1</v>
      </c>
      <c r="AI51" s="64">
        <v>0</v>
      </c>
      <c r="AJ51" s="64"/>
      <c r="AK51" s="64"/>
      <c r="AL51" s="64"/>
      <c r="AM51" s="79">
        <v>0</v>
      </c>
      <c r="AN51" s="79">
        <v>0</v>
      </c>
      <c r="AO51" s="79">
        <v>0</v>
      </c>
      <c r="AP51" s="85">
        <v>0</v>
      </c>
      <c r="AQ51" s="69">
        <v>0</v>
      </c>
      <c r="AR51" s="69">
        <v>0</v>
      </c>
      <c r="AS51" s="69">
        <v>0</v>
      </c>
    </row>
    <row r="52" s="57" customFormat="1" ht="14.1" customHeight="1" spans="1:45">
      <c r="A52" s="68" t="s">
        <v>324</v>
      </c>
      <c r="B52" s="68" t="s">
        <v>235</v>
      </c>
      <c r="C52" s="69">
        <v>13956.12923</v>
      </c>
      <c r="D52" s="69">
        <v>9391.29412</v>
      </c>
      <c r="E52" s="69">
        <v>3791.9826256</v>
      </c>
      <c r="F52" s="69">
        <v>772.8524844</v>
      </c>
      <c r="G52" s="69">
        <v>10335.766368</v>
      </c>
      <c r="H52" s="69">
        <v>6943.149076</v>
      </c>
      <c r="I52" s="69">
        <v>2943.0034772</v>
      </c>
      <c r="J52" s="69">
        <v>449.6138148</v>
      </c>
      <c r="K52" s="69">
        <v>11541.1638149</v>
      </c>
      <c r="L52" s="69">
        <v>7728.0291565</v>
      </c>
      <c r="M52" s="69">
        <v>2716.5661872</v>
      </c>
      <c r="N52" s="69">
        <v>1096.5684712</v>
      </c>
      <c r="O52" s="69">
        <v>13956.12923</v>
      </c>
      <c r="P52" s="69">
        <v>10335.766368</v>
      </c>
      <c r="Q52" s="69">
        <v>11541.1638149</v>
      </c>
      <c r="R52" s="78">
        <v>11.6623906150972</v>
      </c>
      <c r="S52" s="79">
        <v>21.8326280029132</v>
      </c>
      <c r="T52" s="79" t="s">
        <v>212</v>
      </c>
      <c r="U52" s="69">
        <v>1</v>
      </c>
      <c r="V52" s="69">
        <v>1</v>
      </c>
      <c r="W52" s="64"/>
      <c r="X52" s="64"/>
      <c r="Y52" s="64"/>
      <c r="Z52" s="79">
        <v>0</v>
      </c>
      <c r="AA52" s="79">
        <v>0</v>
      </c>
      <c r="AB52" s="79">
        <v>0</v>
      </c>
      <c r="AC52" s="85">
        <v>0</v>
      </c>
      <c r="AD52" s="69">
        <v>0</v>
      </c>
      <c r="AE52" s="69">
        <v>0</v>
      </c>
      <c r="AF52" s="69">
        <v>0</v>
      </c>
      <c r="AG52" s="78">
        <v>-3.9</v>
      </c>
      <c r="AH52" s="69">
        <v>1</v>
      </c>
      <c r="AI52" s="64">
        <v>1</v>
      </c>
      <c r="AJ52" s="64"/>
      <c r="AK52" s="64"/>
      <c r="AL52" s="64"/>
      <c r="AM52" s="79">
        <v>0</v>
      </c>
      <c r="AN52" s="79">
        <v>0</v>
      </c>
      <c r="AO52" s="79">
        <v>0</v>
      </c>
      <c r="AP52" s="85">
        <v>0</v>
      </c>
      <c r="AQ52" s="69">
        <v>0</v>
      </c>
      <c r="AR52" s="69">
        <v>0</v>
      </c>
      <c r="AS52" s="69">
        <v>0</v>
      </c>
    </row>
    <row r="53" s="57" customFormat="1" ht="14.1" customHeight="1" spans="1:45">
      <c r="A53" s="68" t="s">
        <v>367</v>
      </c>
      <c r="B53" s="68" t="s">
        <v>235</v>
      </c>
      <c r="C53" s="69">
        <v>29042.7272308</v>
      </c>
      <c r="D53" s="69">
        <v>23541.674578</v>
      </c>
      <c r="E53" s="69">
        <v>5083.5426504</v>
      </c>
      <c r="F53" s="69">
        <v>417.5100024</v>
      </c>
      <c r="G53" s="69">
        <v>22285.3633769</v>
      </c>
      <c r="H53" s="69">
        <v>16364.5411405</v>
      </c>
      <c r="I53" s="69">
        <v>5575.9073184</v>
      </c>
      <c r="J53" s="69">
        <v>344.914918</v>
      </c>
      <c r="K53" s="69">
        <v>24968.1879524</v>
      </c>
      <c r="L53" s="69">
        <v>17565.541836</v>
      </c>
      <c r="M53" s="69">
        <v>6951.5154096</v>
      </c>
      <c r="N53" s="69">
        <v>451.1307068</v>
      </c>
      <c r="O53" s="69">
        <v>29042.7272308</v>
      </c>
      <c r="P53" s="69">
        <v>22285.3633769</v>
      </c>
      <c r="Q53" s="69">
        <v>24968.1879524</v>
      </c>
      <c r="R53" s="78">
        <v>12.0385049600802</v>
      </c>
      <c r="S53" s="79">
        <v>22.3195293986609</v>
      </c>
      <c r="T53" s="79" t="s">
        <v>212</v>
      </c>
      <c r="U53" s="69">
        <v>1</v>
      </c>
      <c r="V53" s="69">
        <v>1</v>
      </c>
      <c r="W53" s="64"/>
      <c r="X53" s="64"/>
      <c r="Y53" s="64"/>
      <c r="Z53" s="79">
        <v>0</v>
      </c>
      <c r="AA53" s="79">
        <v>0</v>
      </c>
      <c r="AB53" s="79">
        <v>0</v>
      </c>
      <c r="AC53" s="85">
        <v>0</v>
      </c>
      <c r="AD53" s="69">
        <v>0</v>
      </c>
      <c r="AE53" s="69">
        <v>0</v>
      </c>
      <c r="AF53" s="69">
        <v>0</v>
      </c>
      <c r="AG53" s="78">
        <v>10.6</v>
      </c>
      <c r="AH53" s="69">
        <v>1</v>
      </c>
      <c r="AI53" s="64">
        <v>1</v>
      </c>
      <c r="AJ53" s="64"/>
      <c r="AK53" s="64"/>
      <c r="AL53" s="64"/>
      <c r="AM53" s="79">
        <v>0</v>
      </c>
      <c r="AN53" s="79">
        <v>0</v>
      </c>
      <c r="AO53" s="79">
        <v>0</v>
      </c>
      <c r="AP53" s="85">
        <v>0</v>
      </c>
      <c r="AQ53" s="69">
        <v>0</v>
      </c>
      <c r="AR53" s="69">
        <v>0</v>
      </c>
      <c r="AS53" s="69">
        <v>0</v>
      </c>
    </row>
    <row r="54" s="57" customFormat="1" ht="14.1" customHeight="1" spans="1:45">
      <c r="A54" s="68" t="s">
        <v>326</v>
      </c>
      <c r="B54" s="68" t="s">
        <v>239</v>
      </c>
      <c r="C54" s="69">
        <v>14097.1949156</v>
      </c>
      <c r="D54" s="69">
        <v>11491.479242</v>
      </c>
      <c r="E54" s="69">
        <v>2372.474028</v>
      </c>
      <c r="F54" s="69">
        <v>233.2416456</v>
      </c>
      <c r="G54" s="69">
        <v>15097.312563</v>
      </c>
      <c r="H54" s="69">
        <v>12428.152537</v>
      </c>
      <c r="I54" s="69">
        <v>2476.5032392</v>
      </c>
      <c r="J54" s="69">
        <v>192.6567868</v>
      </c>
      <c r="K54" s="69">
        <v>21407.670019</v>
      </c>
      <c r="L54" s="69">
        <v>14555.075393</v>
      </c>
      <c r="M54" s="69">
        <v>6543.2912788</v>
      </c>
      <c r="N54" s="69">
        <v>309.3033472</v>
      </c>
      <c r="O54" s="69">
        <v>14097.1949156</v>
      </c>
      <c r="P54" s="69">
        <v>15097.312563</v>
      </c>
      <c r="Q54" s="69">
        <v>21407.670019</v>
      </c>
      <c r="R54" s="78">
        <v>41.7978857473297</v>
      </c>
      <c r="S54" s="79">
        <v>31.1008818720672</v>
      </c>
      <c r="T54" s="79" t="s">
        <v>212</v>
      </c>
      <c r="U54" s="69">
        <v>0</v>
      </c>
      <c r="V54" s="69">
        <v>0</v>
      </c>
      <c r="W54" s="64"/>
      <c r="X54" s="64"/>
      <c r="Y54" s="64"/>
      <c r="Z54" s="79">
        <v>4.27913044603005</v>
      </c>
      <c r="AA54" s="79">
        <v>0</v>
      </c>
      <c r="AB54" s="79">
        <v>0</v>
      </c>
      <c r="AC54" s="85">
        <v>25.8413479366261</v>
      </c>
      <c r="AD54" s="69">
        <v>25.8413479366261</v>
      </c>
      <c r="AE54" s="69">
        <v>0</v>
      </c>
      <c r="AF54" s="69">
        <v>0</v>
      </c>
      <c r="AG54" s="78">
        <v>19</v>
      </c>
      <c r="AH54" s="69">
        <v>1</v>
      </c>
      <c r="AI54" s="64">
        <v>0</v>
      </c>
      <c r="AJ54" s="64"/>
      <c r="AK54" s="64"/>
      <c r="AL54" s="64"/>
      <c r="AM54" s="79">
        <v>0</v>
      </c>
      <c r="AN54" s="79">
        <v>0</v>
      </c>
      <c r="AO54" s="79">
        <v>0</v>
      </c>
      <c r="AP54" s="85">
        <v>0</v>
      </c>
      <c r="AQ54" s="69">
        <v>0</v>
      </c>
      <c r="AR54" s="69">
        <v>0</v>
      </c>
      <c r="AS54" s="69">
        <v>0</v>
      </c>
    </row>
    <row r="55" s="57" customFormat="1" ht="14.1" customHeight="1" spans="1:45">
      <c r="A55" s="68" t="s">
        <v>327</v>
      </c>
      <c r="B55" s="68" t="s">
        <v>239</v>
      </c>
      <c r="C55" s="69">
        <v>27880.6327561</v>
      </c>
      <c r="D55" s="69">
        <v>19676.0022065</v>
      </c>
      <c r="E55" s="69">
        <v>7514.6955768</v>
      </c>
      <c r="F55" s="69">
        <v>689.9349728</v>
      </c>
      <c r="G55" s="69">
        <v>28254.7816347</v>
      </c>
      <c r="H55" s="69">
        <v>18597.8357155</v>
      </c>
      <c r="I55" s="69">
        <v>8745.7058388</v>
      </c>
      <c r="J55" s="69">
        <v>911.2400804</v>
      </c>
      <c r="K55" s="69">
        <v>35968.7607141</v>
      </c>
      <c r="L55" s="69">
        <v>21503.7307765</v>
      </c>
      <c r="M55" s="69">
        <v>12884.73899</v>
      </c>
      <c r="N55" s="69">
        <v>1580.2909476</v>
      </c>
      <c r="O55" s="69">
        <v>27880.6327561</v>
      </c>
      <c r="P55" s="69">
        <v>28254.7816347</v>
      </c>
      <c r="Q55" s="69">
        <v>35968.7607141</v>
      </c>
      <c r="R55" s="78">
        <v>27.3014995448642</v>
      </c>
      <c r="S55" s="79">
        <v>33.3207599230178</v>
      </c>
      <c r="T55" s="79" t="s">
        <v>212</v>
      </c>
      <c r="U55" s="69">
        <v>1</v>
      </c>
      <c r="V55" s="69">
        <v>0</v>
      </c>
      <c r="W55" s="64"/>
      <c r="X55" s="64"/>
      <c r="Y55" s="64"/>
      <c r="Z55" s="79">
        <v>0</v>
      </c>
      <c r="AA55" s="79">
        <v>0</v>
      </c>
      <c r="AB55" s="79">
        <v>0</v>
      </c>
      <c r="AC55" s="85">
        <v>0</v>
      </c>
      <c r="AD55" s="69">
        <v>0</v>
      </c>
      <c r="AE55" s="69">
        <v>0</v>
      </c>
      <c r="AF55" s="69">
        <v>0</v>
      </c>
      <c r="AG55" s="78">
        <v>15.4</v>
      </c>
      <c r="AH55" s="69">
        <v>1</v>
      </c>
      <c r="AI55" s="64">
        <v>0</v>
      </c>
      <c r="AJ55" s="64"/>
      <c r="AK55" s="64"/>
      <c r="AL55" s="64"/>
      <c r="AM55" s="79">
        <v>0</v>
      </c>
      <c r="AN55" s="79">
        <v>0</v>
      </c>
      <c r="AO55" s="79">
        <v>0</v>
      </c>
      <c r="AP55" s="85">
        <v>0</v>
      </c>
      <c r="AQ55" s="69">
        <v>0</v>
      </c>
      <c r="AR55" s="69">
        <v>0</v>
      </c>
      <c r="AS55" s="69">
        <v>0</v>
      </c>
    </row>
    <row r="56" s="57" customFormat="1" ht="14.1" customHeight="1" spans="1:45">
      <c r="A56" s="68" t="s">
        <v>328</v>
      </c>
      <c r="B56" s="68" t="s">
        <v>239</v>
      </c>
      <c r="C56" s="69">
        <v>12750.1260656</v>
      </c>
      <c r="D56" s="69">
        <v>8315.620128</v>
      </c>
      <c r="E56" s="69">
        <v>4050.7439184</v>
      </c>
      <c r="F56" s="69">
        <v>383.7620192</v>
      </c>
      <c r="G56" s="69">
        <v>12048.5876221</v>
      </c>
      <c r="H56" s="69">
        <v>8840.4649725</v>
      </c>
      <c r="I56" s="69">
        <v>2144.9235864</v>
      </c>
      <c r="J56" s="69">
        <v>1063.1990632</v>
      </c>
      <c r="K56" s="69">
        <v>17226.6358464</v>
      </c>
      <c r="L56" s="69">
        <v>12408.25051</v>
      </c>
      <c r="M56" s="69">
        <v>4370.7208068</v>
      </c>
      <c r="N56" s="69">
        <v>447.6645296</v>
      </c>
      <c r="O56" s="69">
        <v>12750.1260656</v>
      </c>
      <c r="P56" s="69">
        <v>12048.5876221</v>
      </c>
      <c r="Q56" s="69">
        <v>17226.6358464</v>
      </c>
      <c r="R56" s="78">
        <v>42.9763918121176</v>
      </c>
      <c r="S56" s="79">
        <v>15.9186041438961</v>
      </c>
      <c r="T56" s="79" t="s">
        <v>212</v>
      </c>
      <c r="U56" s="69">
        <v>0</v>
      </c>
      <c r="V56" s="69">
        <v>0</v>
      </c>
      <c r="W56" s="64"/>
      <c r="X56" s="64"/>
      <c r="Y56" s="64"/>
      <c r="Z56" s="79">
        <v>5</v>
      </c>
      <c r="AA56" s="79">
        <v>0.457636510817935</v>
      </c>
      <c r="AB56" s="79">
        <v>0</v>
      </c>
      <c r="AC56" s="85">
        <v>27.4054994039972</v>
      </c>
      <c r="AD56" s="69">
        <v>24.0971752442</v>
      </c>
      <c r="AE56" s="69">
        <v>3.3083241597972</v>
      </c>
      <c r="AF56" s="69">
        <v>0</v>
      </c>
      <c r="AG56" s="78">
        <v>30.8</v>
      </c>
      <c r="AH56" s="69">
        <v>0</v>
      </c>
      <c r="AI56" s="64">
        <v>0</v>
      </c>
      <c r="AJ56" s="64"/>
      <c r="AK56" s="64"/>
      <c r="AL56" s="64"/>
      <c r="AM56" s="79">
        <v>5</v>
      </c>
      <c r="AN56" s="79">
        <v>2</v>
      </c>
      <c r="AO56" s="79">
        <v>0</v>
      </c>
      <c r="AP56" s="85">
        <v>38.55548039072</v>
      </c>
      <c r="AQ56" s="69">
        <v>24.0971752442</v>
      </c>
      <c r="AR56" s="69">
        <v>14.45830514652</v>
      </c>
      <c r="AS56" s="69">
        <v>0</v>
      </c>
    </row>
    <row r="57" s="57" customFormat="1" ht="14.1" customHeight="1" spans="1:45">
      <c r="A57" s="68" t="s">
        <v>329</v>
      </c>
      <c r="B57" s="68" t="s">
        <v>239</v>
      </c>
      <c r="C57" s="69">
        <v>8384.917587</v>
      </c>
      <c r="D57" s="69">
        <v>6029.378373</v>
      </c>
      <c r="E57" s="69">
        <v>2228.30199</v>
      </c>
      <c r="F57" s="69">
        <v>127.237224</v>
      </c>
      <c r="G57" s="69">
        <v>7018.7176695</v>
      </c>
      <c r="H57" s="69">
        <v>5207.2778775</v>
      </c>
      <c r="I57" s="69">
        <v>1688.9695256</v>
      </c>
      <c r="J57" s="69">
        <v>122.4702664</v>
      </c>
      <c r="K57" s="69">
        <v>8072.5339767</v>
      </c>
      <c r="L57" s="69">
        <v>6341.9218995</v>
      </c>
      <c r="M57" s="69">
        <v>1586.5590936</v>
      </c>
      <c r="N57" s="69">
        <v>144.0529836</v>
      </c>
      <c r="O57" s="69">
        <v>8384.917587</v>
      </c>
      <c r="P57" s="69">
        <v>7018.7176695</v>
      </c>
      <c r="Q57" s="69">
        <v>8072.5339767</v>
      </c>
      <c r="R57" s="78">
        <v>15.0143709552442</v>
      </c>
      <c r="S57" s="79">
        <v>11.9770533778932</v>
      </c>
      <c r="T57" s="79" t="s">
        <v>212</v>
      </c>
      <c r="U57" s="69">
        <v>1</v>
      </c>
      <c r="V57" s="69">
        <v>1</v>
      </c>
      <c r="W57" s="64"/>
      <c r="X57" s="64"/>
      <c r="Y57" s="64"/>
      <c r="Z57" s="79">
        <v>0</v>
      </c>
      <c r="AA57" s="79">
        <v>0</v>
      </c>
      <c r="AB57" s="79">
        <v>0</v>
      </c>
      <c r="AC57" s="85">
        <v>0</v>
      </c>
      <c r="AD57" s="69">
        <v>0</v>
      </c>
      <c r="AE57" s="69">
        <v>0</v>
      </c>
      <c r="AF57" s="69">
        <v>0</v>
      </c>
      <c r="AG57" s="78">
        <v>11.5</v>
      </c>
      <c r="AH57" s="69">
        <v>1</v>
      </c>
      <c r="AI57" s="64">
        <v>1</v>
      </c>
      <c r="AJ57" s="64"/>
      <c r="AK57" s="64"/>
      <c r="AL57" s="64"/>
      <c r="AM57" s="79">
        <v>0</v>
      </c>
      <c r="AN57" s="79">
        <v>0</v>
      </c>
      <c r="AO57" s="79">
        <v>0</v>
      </c>
      <c r="AP57" s="85">
        <v>0</v>
      </c>
      <c r="AQ57" s="69">
        <v>0</v>
      </c>
      <c r="AR57" s="69">
        <v>0</v>
      </c>
      <c r="AS57" s="69">
        <v>0</v>
      </c>
    </row>
    <row r="58" s="57" customFormat="1" ht="14.1" customHeight="1" spans="1:45">
      <c r="A58" s="68" t="s">
        <v>330</v>
      </c>
      <c r="B58" s="68" t="s">
        <v>239</v>
      </c>
      <c r="C58" s="69">
        <v>7717.9305538</v>
      </c>
      <c r="D58" s="69">
        <v>4915.555161</v>
      </c>
      <c r="E58" s="69">
        <v>1534.7830072</v>
      </c>
      <c r="F58" s="69">
        <v>1267.5923856</v>
      </c>
      <c r="G58" s="69">
        <v>8871.2432756</v>
      </c>
      <c r="H58" s="69">
        <v>6361.062108</v>
      </c>
      <c r="I58" s="69">
        <v>2317.8156048</v>
      </c>
      <c r="J58" s="69">
        <v>192.3655628</v>
      </c>
      <c r="K58" s="69">
        <v>12939.1655613</v>
      </c>
      <c r="L58" s="69">
        <v>7814.3176885</v>
      </c>
      <c r="M58" s="69">
        <v>4096.0275356</v>
      </c>
      <c r="N58" s="69">
        <v>1028.8203372</v>
      </c>
      <c r="O58" s="69">
        <v>7717.9305538</v>
      </c>
      <c r="P58" s="69">
        <v>8871.2432756</v>
      </c>
      <c r="Q58" s="69">
        <v>12939.1655613</v>
      </c>
      <c r="R58" s="78">
        <v>45.8551542249851</v>
      </c>
      <c r="S58" s="79">
        <v>22.8018989202763</v>
      </c>
      <c r="T58" s="79" t="s">
        <v>212</v>
      </c>
      <c r="U58" s="69">
        <v>0</v>
      </c>
      <c r="V58" s="69">
        <v>0</v>
      </c>
      <c r="W58" s="64"/>
      <c r="X58" s="64"/>
      <c r="Y58" s="64"/>
      <c r="Z58" s="79">
        <v>5</v>
      </c>
      <c r="AA58" s="79">
        <v>3.33639892368544</v>
      </c>
      <c r="AB58" s="79">
        <v>0</v>
      </c>
      <c r="AC58" s="85">
        <v>35.5012904610781</v>
      </c>
      <c r="AD58" s="69">
        <v>17.7424865512</v>
      </c>
      <c r="AE58" s="69">
        <v>17.7588039098781</v>
      </c>
      <c r="AF58" s="69">
        <v>0</v>
      </c>
      <c r="AG58" s="78">
        <v>21.3</v>
      </c>
      <c r="AH58" s="69">
        <v>1</v>
      </c>
      <c r="AI58" s="64">
        <v>0</v>
      </c>
      <c r="AJ58" s="64"/>
      <c r="AK58" s="64"/>
      <c r="AL58" s="64"/>
      <c r="AM58" s="79">
        <v>0</v>
      </c>
      <c r="AN58" s="79">
        <v>0</v>
      </c>
      <c r="AO58" s="79">
        <v>0</v>
      </c>
      <c r="AP58" s="85">
        <v>0</v>
      </c>
      <c r="AQ58" s="69">
        <v>0</v>
      </c>
      <c r="AR58" s="69">
        <v>0</v>
      </c>
      <c r="AS58" s="69">
        <v>0</v>
      </c>
    </row>
    <row r="59" s="57" customFormat="1" ht="14.1" customHeight="1" spans="1:45">
      <c r="A59" s="68" t="s">
        <v>331</v>
      </c>
      <c r="B59" s="68" t="s">
        <v>239</v>
      </c>
      <c r="C59" s="69">
        <v>23947.2187351</v>
      </c>
      <c r="D59" s="69">
        <v>16031.5934415</v>
      </c>
      <c r="E59" s="69">
        <v>7025.3705524</v>
      </c>
      <c r="F59" s="69">
        <v>890.2547412</v>
      </c>
      <c r="G59" s="69">
        <v>15417.4572903</v>
      </c>
      <c r="H59" s="69">
        <v>12349.7254175</v>
      </c>
      <c r="I59" s="69">
        <v>1924.4575812</v>
      </c>
      <c r="J59" s="69">
        <v>1143.2742916</v>
      </c>
      <c r="K59" s="69">
        <v>13295.6548366</v>
      </c>
      <c r="L59" s="69">
        <v>8768.951311</v>
      </c>
      <c r="M59" s="69">
        <v>3407.4406688</v>
      </c>
      <c r="N59" s="69">
        <v>1119.2628568</v>
      </c>
      <c r="O59" s="69">
        <v>23947.2187351</v>
      </c>
      <c r="P59" s="69">
        <v>15417.4572903</v>
      </c>
      <c r="Q59" s="69">
        <v>13295.6548366</v>
      </c>
      <c r="R59" s="78">
        <v>-13.7623371594157</v>
      </c>
      <c r="S59" s="79">
        <v>20.3565159638056</v>
      </c>
      <c r="T59" s="79" t="s">
        <v>212</v>
      </c>
      <c r="U59" s="69">
        <v>1</v>
      </c>
      <c r="V59" s="69">
        <v>1</v>
      </c>
      <c r="W59" s="64"/>
      <c r="X59" s="64"/>
      <c r="Y59" s="64"/>
      <c r="Z59" s="79">
        <v>0</v>
      </c>
      <c r="AA59" s="79">
        <v>0</v>
      </c>
      <c r="AB59" s="79">
        <v>0</v>
      </c>
      <c r="AC59" s="85">
        <v>0</v>
      </c>
      <c r="AD59" s="69">
        <v>0</v>
      </c>
      <c r="AE59" s="69">
        <v>0</v>
      </c>
      <c r="AF59" s="69">
        <v>0</v>
      </c>
      <c r="AG59" s="78">
        <v>-9.6</v>
      </c>
      <c r="AH59" s="69">
        <v>1</v>
      </c>
      <c r="AI59" s="64">
        <v>1</v>
      </c>
      <c r="AJ59" s="64"/>
      <c r="AK59" s="64"/>
      <c r="AL59" s="64"/>
      <c r="AM59" s="79">
        <v>0</v>
      </c>
      <c r="AN59" s="79">
        <v>0</v>
      </c>
      <c r="AO59" s="79">
        <v>0</v>
      </c>
      <c r="AP59" s="85">
        <v>0</v>
      </c>
      <c r="AQ59" s="69">
        <v>0</v>
      </c>
      <c r="AR59" s="69">
        <v>0</v>
      </c>
      <c r="AS59" s="69">
        <v>0</v>
      </c>
    </row>
    <row r="60" s="57" customFormat="1" ht="14.1" customHeight="1" spans="1:45">
      <c r="A60" s="68" t="s">
        <v>332</v>
      </c>
      <c r="B60" s="68" t="s">
        <v>248</v>
      </c>
      <c r="C60" s="69">
        <v>6229.9775684</v>
      </c>
      <c r="D60" s="69">
        <v>5539.805808</v>
      </c>
      <c r="E60" s="69">
        <v>639.213488</v>
      </c>
      <c r="F60" s="69">
        <v>50.9582724</v>
      </c>
      <c r="G60" s="69">
        <v>5530.7598399</v>
      </c>
      <c r="H60" s="69">
        <v>5065.6677555</v>
      </c>
      <c r="I60" s="69">
        <v>418.211004</v>
      </c>
      <c r="J60" s="69">
        <v>46.8810804</v>
      </c>
      <c r="K60" s="69">
        <v>7244.4060836</v>
      </c>
      <c r="L60" s="69">
        <v>6516.82972</v>
      </c>
      <c r="M60" s="69">
        <v>665.427014</v>
      </c>
      <c r="N60" s="69">
        <v>62.1493496</v>
      </c>
      <c r="O60" s="69">
        <v>6229.9775684</v>
      </c>
      <c r="P60" s="69">
        <v>5530.7598399</v>
      </c>
      <c r="Q60" s="69">
        <v>7244.4060836</v>
      </c>
      <c r="R60" s="78">
        <v>30.9839207144273</v>
      </c>
      <c r="S60" s="79">
        <v>16.8651055374229</v>
      </c>
      <c r="T60" s="79" t="s">
        <v>212</v>
      </c>
      <c r="U60" s="69">
        <v>1</v>
      </c>
      <c r="V60" s="69">
        <v>0</v>
      </c>
      <c r="W60" s="64"/>
      <c r="X60" s="64"/>
      <c r="Y60" s="64"/>
      <c r="Z60" s="79">
        <v>0</v>
      </c>
      <c r="AA60" s="79">
        <v>0</v>
      </c>
      <c r="AB60" s="79">
        <v>0</v>
      </c>
      <c r="AC60" s="85">
        <v>0</v>
      </c>
      <c r="AD60" s="69">
        <v>0</v>
      </c>
      <c r="AE60" s="69">
        <v>0</v>
      </c>
      <c r="AF60" s="69">
        <v>0</v>
      </c>
      <c r="AG60" s="78">
        <v>26.6</v>
      </c>
      <c r="AH60" s="69">
        <v>0</v>
      </c>
      <c r="AI60" s="64">
        <v>0</v>
      </c>
      <c r="AJ60" s="64"/>
      <c r="AK60" s="64"/>
      <c r="AL60" s="64"/>
      <c r="AM60" s="79">
        <v>2.8</v>
      </c>
      <c r="AN60" s="79">
        <v>0</v>
      </c>
      <c r="AO60" s="79">
        <v>0</v>
      </c>
      <c r="AP60" s="85">
        <v>6.194451020688</v>
      </c>
      <c r="AQ60" s="69">
        <v>6.194451020688</v>
      </c>
      <c r="AR60" s="69">
        <v>0</v>
      </c>
      <c r="AS60" s="69">
        <v>0</v>
      </c>
    </row>
    <row r="61" s="57" customFormat="1" ht="14.1" customHeight="1" spans="1:45">
      <c r="A61" s="68" t="s">
        <v>333</v>
      </c>
      <c r="B61" s="68" t="s">
        <v>248</v>
      </c>
      <c r="C61" s="69">
        <v>5032.6768592</v>
      </c>
      <c r="D61" s="69">
        <v>4457.93069</v>
      </c>
      <c r="E61" s="69">
        <v>513.5585912</v>
      </c>
      <c r="F61" s="69">
        <v>61.187578</v>
      </c>
      <c r="G61" s="69">
        <v>7726.7145028</v>
      </c>
      <c r="H61" s="69">
        <v>6874.25412</v>
      </c>
      <c r="I61" s="69">
        <v>662.2530756</v>
      </c>
      <c r="J61" s="69">
        <v>190.2073072</v>
      </c>
      <c r="K61" s="69">
        <v>8431.7620369</v>
      </c>
      <c r="L61" s="69">
        <v>6839.0263105</v>
      </c>
      <c r="M61" s="69">
        <v>1442.311042</v>
      </c>
      <c r="N61" s="69">
        <v>150.4246844</v>
      </c>
      <c r="O61" s="69">
        <v>5032.6768592</v>
      </c>
      <c r="P61" s="69">
        <v>7726.7145028</v>
      </c>
      <c r="Q61" s="69">
        <v>8431.7620369</v>
      </c>
      <c r="R61" s="78">
        <v>9.1248037421922</v>
      </c>
      <c r="S61" s="79">
        <v>24.6211587832156</v>
      </c>
      <c r="T61" s="79" t="s">
        <v>212</v>
      </c>
      <c r="U61" s="69">
        <v>1</v>
      </c>
      <c r="V61" s="69">
        <v>0</v>
      </c>
      <c r="W61" s="64"/>
      <c r="X61" s="64"/>
      <c r="Y61" s="64"/>
      <c r="Z61" s="79">
        <v>0</v>
      </c>
      <c r="AA61" s="79">
        <v>0</v>
      </c>
      <c r="AB61" s="79">
        <v>0</v>
      </c>
      <c r="AC61" s="85">
        <v>0</v>
      </c>
      <c r="AD61" s="69">
        <v>0</v>
      </c>
      <c r="AE61" s="69">
        <v>0</v>
      </c>
      <c r="AF61" s="69">
        <v>0</v>
      </c>
      <c r="AG61" s="78">
        <v>2.9</v>
      </c>
      <c r="AH61" s="69">
        <v>1</v>
      </c>
      <c r="AI61" s="64">
        <v>0</v>
      </c>
      <c r="AJ61" s="64"/>
      <c r="AK61" s="64"/>
      <c r="AL61" s="64"/>
      <c r="AM61" s="79">
        <v>0</v>
      </c>
      <c r="AN61" s="79">
        <v>0</v>
      </c>
      <c r="AO61" s="79">
        <v>0</v>
      </c>
      <c r="AP61" s="85">
        <v>0</v>
      </c>
      <c r="AQ61" s="69">
        <v>0</v>
      </c>
      <c r="AR61" s="69">
        <v>0</v>
      </c>
      <c r="AS61" s="69">
        <v>0</v>
      </c>
    </row>
    <row r="62" s="57" customFormat="1" ht="14.1" customHeight="1" spans="1:45">
      <c r="A62" s="68" t="s">
        <v>334</v>
      </c>
      <c r="B62" s="68" t="s">
        <v>248</v>
      </c>
      <c r="C62" s="69">
        <v>19552.2648245</v>
      </c>
      <c r="D62" s="69">
        <v>12916.8236605</v>
      </c>
      <c r="E62" s="69">
        <v>6013.6303028</v>
      </c>
      <c r="F62" s="69">
        <v>621.8108612</v>
      </c>
      <c r="G62" s="69">
        <v>17184.747097</v>
      </c>
      <c r="H62" s="69">
        <v>10491.438545</v>
      </c>
      <c r="I62" s="69">
        <v>6128.758278</v>
      </c>
      <c r="J62" s="69">
        <v>564.550274</v>
      </c>
      <c r="K62" s="69">
        <v>14444.5594351</v>
      </c>
      <c r="L62" s="69">
        <v>8757.7823435</v>
      </c>
      <c r="M62" s="69">
        <v>4608.140288</v>
      </c>
      <c r="N62" s="69">
        <v>1078.6368036</v>
      </c>
      <c r="O62" s="69">
        <v>19552.2648245</v>
      </c>
      <c r="P62" s="69">
        <v>17184.747097</v>
      </c>
      <c r="Q62" s="69">
        <v>14444.5594351</v>
      </c>
      <c r="R62" s="78">
        <v>-15.9454640003307</v>
      </c>
      <c r="S62" s="79">
        <v>21.3364443124714</v>
      </c>
      <c r="T62" s="79" t="s">
        <v>212</v>
      </c>
      <c r="U62" s="69">
        <v>1</v>
      </c>
      <c r="V62" s="69">
        <v>1</v>
      </c>
      <c r="W62" s="64"/>
      <c r="X62" s="64"/>
      <c r="Y62" s="64"/>
      <c r="Z62" s="79">
        <v>0</v>
      </c>
      <c r="AA62" s="79">
        <v>0</v>
      </c>
      <c r="AB62" s="79">
        <v>0</v>
      </c>
      <c r="AC62" s="85">
        <v>0</v>
      </c>
      <c r="AD62" s="69">
        <v>0</v>
      </c>
      <c r="AE62" s="69">
        <v>0</v>
      </c>
      <c r="AF62" s="69">
        <v>0</v>
      </c>
      <c r="AG62" s="78">
        <v>4.8</v>
      </c>
      <c r="AH62" s="69">
        <v>1</v>
      </c>
      <c r="AI62" s="64">
        <v>1</v>
      </c>
      <c r="AJ62" s="64"/>
      <c r="AK62" s="64"/>
      <c r="AL62" s="64"/>
      <c r="AM62" s="79">
        <v>0</v>
      </c>
      <c r="AN62" s="79">
        <v>0</v>
      </c>
      <c r="AO62" s="79">
        <v>0</v>
      </c>
      <c r="AP62" s="85">
        <v>0</v>
      </c>
      <c r="AQ62" s="69">
        <v>0</v>
      </c>
      <c r="AR62" s="69">
        <v>0</v>
      </c>
      <c r="AS62" s="69">
        <v>0</v>
      </c>
    </row>
    <row r="63" s="57" customFormat="1" ht="14.1" customHeight="1" spans="1:45">
      <c r="A63" s="68" t="s">
        <v>335</v>
      </c>
      <c r="B63" s="68" t="s">
        <v>248</v>
      </c>
      <c r="C63" s="69">
        <v>18768.5982128</v>
      </c>
      <c r="D63" s="69">
        <v>14808.351848</v>
      </c>
      <c r="E63" s="69">
        <v>3591.6542584</v>
      </c>
      <c r="F63" s="69">
        <v>368.5921064</v>
      </c>
      <c r="G63" s="69">
        <v>19387.7340998</v>
      </c>
      <c r="H63" s="69">
        <v>13571.133937</v>
      </c>
      <c r="I63" s="69">
        <v>5321.7100244</v>
      </c>
      <c r="J63" s="69">
        <v>494.8901384</v>
      </c>
      <c r="K63" s="69">
        <v>20917.8376755</v>
      </c>
      <c r="L63" s="69">
        <v>14189.0210035</v>
      </c>
      <c r="M63" s="69">
        <v>6085.0585164</v>
      </c>
      <c r="N63" s="69">
        <v>643.7581556</v>
      </c>
      <c r="O63" s="69">
        <v>18768.5982128</v>
      </c>
      <c r="P63" s="69">
        <v>19387.7340998</v>
      </c>
      <c r="Q63" s="69">
        <v>20917.8376755</v>
      </c>
      <c r="R63" s="78">
        <v>7.89212172925242</v>
      </c>
      <c r="S63" s="79">
        <v>46.5130251612114</v>
      </c>
      <c r="T63" s="79" t="s">
        <v>212</v>
      </c>
      <c r="U63" s="69">
        <v>1</v>
      </c>
      <c r="V63" s="69">
        <v>0</v>
      </c>
      <c r="W63" s="64"/>
      <c r="X63" s="64"/>
      <c r="Y63" s="64"/>
      <c r="Z63" s="79">
        <v>0</v>
      </c>
      <c r="AA63" s="79">
        <v>0</v>
      </c>
      <c r="AB63" s="79">
        <v>0</v>
      </c>
      <c r="AC63" s="85">
        <v>0</v>
      </c>
      <c r="AD63" s="69">
        <v>0</v>
      </c>
      <c r="AE63" s="69">
        <v>0</v>
      </c>
      <c r="AF63" s="69">
        <v>0</v>
      </c>
      <c r="AG63" s="78">
        <v>6.5</v>
      </c>
      <c r="AH63" s="69">
        <v>1</v>
      </c>
      <c r="AI63" s="64">
        <v>0</v>
      </c>
      <c r="AJ63" s="64"/>
      <c r="AK63" s="64"/>
      <c r="AL63" s="64"/>
      <c r="AM63" s="79">
        <v>0</v>
      </c>
      <c r="AN63" s="79">
        <v>0</v>
      </c>
      <c r="AO63" s="79">
        <v>0</v>
      </c>
      <c r="AP63" s="85">
        <v>0</v>
      </c>
      <c r="AQ63" s="69">
        <v>0</v>
      </c>
      <c r="AR63" s="69">
        <v>0</v>
      </c>
      <c r="AS63" s="69">
        <v>0</v>
      </c>
    </row>
    <row r="64" s="57" customFormat="1" ht="14.1" customHeight="1" spans="1:45">
      <c r="A64" s="68" t="s">
        <v>336</v>
      </c>
      <c r="B64" s="68" t="s">
        <v>248</v>
      </c>
      <c r="C64" s="69">
        <v>2918.2028443</v>
      </c>
      <c r="D64" s="69">
        <v>2439.0356475</v>
      </c>
      <c r="E64" s="69">
        <v>240.6692008</v>
      </c>
      <c r="F64" s="69">
        <v>238.497996</v>
      </c>
      <c r="G64" s="69">
        <v>4358.5756185</v>
      </c>
      <c r="H64" s="69">
        <v>2883.7057245</v>
      </c>
      <c r="I64" s="69">
        <v>744.3546172</v>
      </c>
      <c r="J64" s="69">
        <v>730.5152768</v>
      </c>
      <c r="K64" s="69">
        <v>3863.0104731</v>
      </c>
      <c r="L64" s="69">
        <v>2643.6382395</v>
      </c>
      <c r="M64" s="69">
        <v>947.131404</v>
      </c>
      <c r="N64" s="69">
        <v>272.2408296</v>
      </c>
      <c r="O64" s="69">
        <v>2918.2028443</v>
      </c>
      <c r="P64" s="69">
        <v>4358.5756185</v>
      </c>
      <c r="Q64" s="69">
        <v>3863.0104731</v>
      </c>
      <c r="R64" s="78">
        <v>-11.3698875223495</v>
      </c>
      <c r="S64" s="79">
        <v>11.5289655089981</v>
      </c>
      <c r="T64" s="79" t="s">
        <v>212</v>
      </c>
      <c r="U64" s="69">
        <v>1</v>
      </c>
      <c r="V64" s="69">
        <v>0</v>
      </c>
      <c r="W64" s="64"/>
      <c r="X64" s="64"/>
      <c r="Y64" s="64"/>
      <c r="Z64" s="79">
        <v>0</v>
      </c>
      <c r="AA64" s="79">
        <v>0</v>
      </c>
      <c r="AB64" s="79">
        <v>0</v>
      </c>
      <c r="AC64" s="85">
        <v>0</v>
      </c>
      <c r="AD64" s="69">
        <v>0</v>
      </c>
      <c r="AE64" s="69">
        <v>0</v>
      </c>
      <c r="AF64" s="69">
        <v>0</v>
      </c>
      <c r="AG64" s="78">
        <v>8.3</v>
      </c>
      <c r="AH64" s="69">
        <v>1</v>
      </c>
      <c r="AI64" s="64">
        <v>0</v>
      </c>
      <c r="AJ64" s="64"/>
      <c r="AK64" s="64"/>
      <c r="AL64" s="64"/>
      <c r="AM64" s="79">
        <v>0</v>
      </c>
      <c r="AN64" s="79">
        <v>0</v>
      </c>
      <c r="AO64" s="79">
        <v>0</v>
      </c>
      <c r="AP64" s="85">
        <v>0</v>
      </c>
      <c r="AQ64" s="69">
        <v>0</v>
      </c>
      <c r="AR64" s="69">
        <v>0</v>
      </c>
      <c r="AS64" s="69">
        <v>0</v>
      </c>
    </row>
    <row r="65" s="57" customFormat="1" ht="14.1" customHeight="1" spans="1:45">
      <c r="A65" s="68" t="s">
        <v>337</v>
      </c>
      <c r="B65" s="68" t="s">
        <v>248</v>
      </c>
      <c r="C65" s="69">
        <v>5408.6166449</v>
      </c>
      <c r="D65" s="69">
        <v>3115.0078565</v>
      </c>
      <c r="E65" s="69">
        <v>1799.1186448</v>
      </c>
      <c r="F65" s="69">
        <v>494.4901436</v>
      </c>
      <c r="G65" s="69">
        <v>6707.1838521</v>
      </c>
      <c r="H65" s="69">
        <v>2457.3661645</v>
      </c>
      <c r="I65" s="69">
        <v>3724.1960688</v>
      </c>
      <c r="J65" s="69">
        <v>525.6216188</v>
      </c>
      <c r="K65" s="69">
        <v>7819.6794583</v>
      </c>
      <c r="L65" s="69">
        <v>7129.3436235</v>
      </c>
      <c r="M65" s="69">
        <v>114.4454192</v>
      </c>
      <c r="N65" s="69">
        <v>575.8904156</v>
      </c>
      <c r="O65" s="69">
        <v>5408.6166449</v>
      </c>
      <c r="P65" s="69">
        <v>6707.1838521</v>
      </c>
      <c r="Q65" s="69">
        <v>7819.6794583</v>
      </c>
      <c r="R65" s="78">
        <v>16.5866275732352</v>
      </c>
      <c r="S65" s="79">
        <v>16.8705733604453</v>
      </c>
      <c r="T65" s="79" t="s">
        <v>212</v>
      </c>
      <c r="U65" s="69">
        <v>1</v>
      </c>
      <c r="V65" s="69">
        <v>0</v>
      </c>
      <c r="W65" s="64"/>
      <c r="X65" s="64"/>
      <c r="Y65" s="64"/>
      <c r="Z65" s="79">
        <v>0</v>
      </c>
      <c r="AA65" s="79">
        <v>0</v>
      </c>
      <c r="AB65" s="79">
        <v>0</v>
      </c>
      <c r="AC65" s="85">
        <v>0</v>
      </c>
      <c r="AD65" s="69">
        <v>0</v>
      </c>
      <c r="AE65" s="69">
        <v>0</v>
      </c>
      <c r="AF65" s="69">
        <v>0</v>
      </c>
      <c r="AG65" s="78">
        <v>3.8</v>
      </c>
      <c r="AH65" s="69">
        <v>1</v>
      </c>
      <c r="AI65" s="64">
        <v>0</v>
      </c>
      <c r="AJ65" s="64"/>
      <c r="AK65" s="64"/>
      <c r="AL65" s="64"/>
      <c r="AM65" s="79">
        <v>0</v>
      </c>
      <c r="AN65" s="79">
        <v>0</v>
      </c>
      <c r="AO65" s="79">
        <v>0</v>
      </c>
      <c r="AP65" s="85">
        <v>0</v>
      </c>
      <c r="AQ65" s="69">
        <v>0</v>
      </c>
      <c r="AR65" s="69">
        <v>0</v>
      </c>
      <c r="AS65" s="69">
        <v>0</v>
      </c>
    </row>
    <row r="66" s="57" customFormat="1" ht="14.1" customHeight="1" spans="1:45">
      <c r="A66" s="68" t="s">
        <v>338</v>
      </c>
      <c r="B66" s="68" t="s">
        <v>256</v>
      </c>
      <c r="C66" s="69">
        <v>9941.1296831</v>
      </c>
      <c r="D66" s="69">
        <v>7091.4658155</v>
      </c>
      <c r="E66" s="69">
        <v>1617.7757128</v>
      </c>
      <c r="F66" s="69">
        <v>1231.8881548</v>
      </c>
      <c r="G66" s="69">
        <v>10733.4060321</v>
      </c>
      <c r="H66" s="69">
        <v>7728.8438685</v>
      </c>
      <c r="I66" s="69">
        <v>1933.7505588</v>
      </c>
      <c r="J66" s="69">
        <v>1070.8116048</v>
      </c>
      <c r="K66" s="69">
        <v>13051.5335504</v>
      </c>
      <c r="L66" s="69">
        <v>8581.18099</v>
      </c>
      <c r="M66" s="69">
        <v>3478.0637328</v>
      </c>
      <c r="N66" s="69">
        <v>992.2888276</v>
      </c>
      <c r="O66" s="69">
        <v>9941.1296831</v>
      </c>
      <c r="P66" s="69">
        <v>10733.4060321</v>
      </c>
      <c r="Q66" s="69">
        <v>13051.5335504</v>
      </c>
      <c r="R66" s="78">
        <v>21.597315068183</v>
      </c>
      <c r="S66" s="79">
        <v>19.321007165549</v>
      </c>
      <c r="T66" s="79" t="s">
        <v>212</v>
      </c>
      <c r="U66" s="69">
        <v>1</v>
      </c>
      <c r="V66" s="69">
        <v>0</v>
      </c>
      <c r="W66" s="64"/>
      <c r="X66" s="64"/>
      <c r="Y66" s="64"/>
      <c r="Z66" s="79">
        <v>0</v>
      </c>
      <c r="AA66" s="79">
        <v>0</v>
      </c>
      <c r="AB66" s="79">
        <v>0</v>
      </c>
      <c r="AC66" s="85">
        <v>0</v>
      </c>
      <c r="AD66" s="69">
        <v>0</v>
      </c>
      <c r="AE66" s="69">
        <v>0</v>
      </c>
      <c r="AF66" s="69">
        <v>0</v>
      </c>
      <c r="AG66" s="78">
        <v>13.3</v>
      </c>
      <c r="AH66" s="69">
        <v>1</v>
      </c>
      <c r="AI66" s="64">
        <v>0</v>
      </c>
      <c r="AJ66" s="64"/>
      <c r="AK66" s="64"/>
      <c r="AL66" s="64"/>
      <c r="AM66" s="79">
        <v>0</v>
      </c>
      <c r="AN66" s="79">
        <v>0</v>
      </c>
      <c r="AO66" s="79">
        <v>0</v>
      </c>
      <c r="AP66" s="85">
        <v>0</v>
      </c>
      <c r="AQ66" s="69">
        <v>0</v>
      </c>
      <c r="AR66" s="69">
        <v>0</v>
      </c>
      <c r="AS66" s="69">
        <v>0</v>
      </c>
    </row>
    <row r="67" s="57" customFormat="1" ht="14.1" customHeight="1" spans="1:45">
      <c r="A67" s="68" t="s">
        <v>368</v>
      </c>
      <c r="B67" s="68" t="s">
        <v>256</v>
      </c>
      <c r="C67" s="69">
        <v>7894.11157</v>
      </c>
      <c r="D67" s="69">
        <v>6501.476346</v>
      </c>
      <c r="E67" s="69">
        <v>1319.543096</v>
      </c>
      <c r="F67" s="69">
        <v>73.092128</v>
      </c>
      <c r="G67" s="69">
        <v>10205.0957842</v>
      </c>
      <c r="H67" s="69">
        <v>7177.622483</v>
      </c>
      <c r="I67" s="69">
        <v>2152.5421824</v>
      </c>
      <c r="J67" s="69">
        <v>874.9311188</v>
      </c>
      <c r="K67" s="69">
        <v>11428.0210339</v>
      </c>
      <c r="L67" s="69">
        <v>8699.1191635</v>
      </c>
      <c r="M67" s="69">
        <v>2537.285822</v>
      </c>
      <c r="N67" s="69">
        <v>191.6160484</v>
      </c>
      <c r="O67" s="69">
        <v>7894.11157</v>
      </c>
      <c r="P67" s="69">
        <v>10205.0957842</v>
      </c>
      <c r="Q67" s="69">
        <v>11428.0210339</v>
      </c>
      <c r="R67" s="78">
        <v>11.9834764470647</v>
      </c>
      <c r="S67" s="79">
        <v>26.1936350452681</v>
      </c>
      <c r="T67" s="79" t="s">
        <v>212</v>
      </c>
      <c r="U67" s="69">
        <v>1</v>
      </c>
      <c r="V67" s="69">
        <v>0</v>
      </c>
      <c r="W67" s="64"/>
      <c r="X67" s="64"/>
      <c r="Y67" s="64"/>
      <c r="Z67" s="79">
        <v>0</v>
      </c>
      <c r="AA67" s="79">
        <v>0</v>
      </c>
      <c r="AB67" s="79">
        <v>0</v>
      </c>
      <c r="AC67" s="85">
        <v>0</v>
      </c>
      <c r="AD67" s="69">
        <v>0</v>
      </c>
      <c r="AE67" s="69">
        <v>0</v>
      </c>
      <c r="AF67" s="69">
        <v>0</v>
      </c>
      <c r="AG67" s="78">
        <v>11.8</v>
      </c>
      <c r="AH67" s="69">
        <v>1</v>
      </c>
      <c r="AI67" s="64">
        <v>0</v>
      </c>
      <c r="AJ67" s="64"/>
      <c r="AK67" s="64"/>
      <c r="AL67" s="64"/>
      <c r="AM67" s="79">
        <v>0</v>
      </c>
      <c r="AN67" s="79">
        <v>0</v>
      </c>
      <c r="AO67" s="79">
        <v>0</v>
      </c>
      <c r="AP67" s="85">
        <v>0</v>
      </c>
      <c r="AQ67" s="69">
        <v>0</v>
      </c>
      <c r="AR67" s="69">
        <v>0</v>
      </c>
      <c r="AS67" s="69">
        <v>0</v>
      </c>
    </row>
    <row r="68" s="57" customFormat="1" ht="14.1" customHeight="1" spans="1:45">
      <c r="A68" s="68" t="s">
        <v>369</v>
      </c>
      <c r="B68" s="68" t="s">
        <v>256</v>
      </c>
      <c r="C68" s="69">
        <v>7232.2248386</v>
      </c>
      <c r="D68" s="69">
        <v>5581.035287</v>
      </c>
      <c r="E68" s="69">
        <v>1607.9959948</v>
      </c>
      <c r="F68" s="69">
        <v>43.1935568</v>
      </c>
      <c r="G68" s="69">
        <v>9788.3636019</v>
      </c>
      <c r="H68" s="69">
        <v>8752.6832675</v>
      </c>
      <c r="I68" s="69">
        <v>994.0143504</v>
      </c>
      <c r="J68" s="69">
        <v>41.665984</v>
      </c>
      <c r="K68" s="69">
        <v>10986.899848</v>
      </c>
      <c r="L68" s="69">
        <v>9585.527918</v>
      </c>
      <c r="M68" s="69">
        <v>1337.7391776</v>
      </c>
      <c r="N68" s="69">
        <v>63.6327524</v>
      </c>
      <c r="O68" s="69">
        <v>7232.2248386</v>
      </c>
      <c r="P68" s="69">
        <v>9788.3636019</v>
      </c>
      <c r="Q68" s="69">
        <v>10986.899848</v>
      </c>
      <c r="R68" s="78">
        <v>12.2445006626782</v>
      </c>
      <c r="S68" s="79">
        <v>22.9942861137272</v>
      </c>
      <c r="T68" s="79" t="s">
        <v>212</v>
      </c>
      <c r="U68" s="69">
        <v>1</v>
      </c>
      <c r="V68" s="69">
        <v>0</v>
      </c>
      <c r="W68" s="64"/>
      <c r="X68" s="64"/>
      <c r="Y68" s="64"/>
      <c r="Z68" s="79">
        <v>0</v>
      </c>
      <c r="AA68" s="79">
        <v>0</v>
      </c>
      <c r="AB68" s="79">
        <v>0</v>
      </c>
      <c r="AC68" s="85">
        <v>0</v>
      </c>
      <c r="AD68" s="69">
        <v>0</v>
      </c>
      <c r="AE68" s="69">
        <v>0</v>
      </c>
      <c r="AF68" s="69">
        <v>0</v>
      </c>
      <c r="AG68" s="78">
        <v>5.4</v>
      </c>
      <c r="AH68" s="69">
        <v>1</v>
      </c>
      <c r="AI68" s="64">
        <v>0</v>
      </c>
      <c r="AJ68" s="64"/>
      <c r="AK68" s="64"/>
      <c r="AL68" s="64"/>
      <c r="AM68" s="79">
        <v>0</v>
      </c>
      <c r="AN68" s="79">
        <v>0</v>
      </c>
      <c r="AO68" s="79">
        <v>0</v>
      </c>
      <c r="AP68" s="85">
        <v>0</v>
      </c>
      <c r="AQ68" s="69">
        <v>0</v>
      </c>
      <c r="AR68" s="69">
        <v>0</v>
      </c>
      <c r="AS68" s="69">
        <v>0</v>
      </c>
    </row>
    <row r="69" s="57" customFormat="1" ht="14.1" customHeight="1" spans="1:45">
      <c r="A69" s="68" t="s">
        <v>341</v>
      </c>
      <c r="B69" s="68" t="s">
        <v>256</v>
      </c>
      <c r="C69" s="69">
        <v>8385.3403301</v>
      </c>
      <c r="D69" s="69">
        <v>5489.0127945</v>
      </c>
      <c r="E69" s="69">
        <v>2761.4475044</v>
      </c>
      <c r="F69" s="69">
        <v>134.8800312</v>
      </c>
      <c r="G69" s="69">
        <v>6697.320291</v>
      </c>
      <c r="H69" s="69">
        <v>4620.271825</v>
      </c>
      <c r="I69" s="69">
        <v>1992.6219804</v>
      </c>
      <c r="J69" s="69">
        <v>84.4264856</v>
      </c>
      <c r="K69" s="69">
        <v>5048.9857702</v>
      </c>
      <c r="L69" s="69">
        <v>2762.184791</v>
      </c>
      <c r="M69" s="69">
        <v>2140.853596</v>
      </c>
      <c r="N69" s="69">
        <v>145.9473832</v>
      </c>
      <c r="O69" s="69">
        <v>8385.3403301</v>
      </c>
      <c r="P69" s="69">
        <v>6697.320291</v>
      </c>
      <c r="Q69" s="69">
        <v>5048.9857702</v>
      </c>
      <c r="R69" s="78">
        <v>-24.6118514447497</v>
      </c>
      <c r="S69" s="79">
        <v>11.5321039929651</v>
      </c>
      <c r="T69" s="79" t="s">
        <v>212</v>
      </c>
      <c r="U69" s="69">
        <v>1</v>
      </c>
      <c r="V69" s="69">
        <v>1</v>
      </c>
      <c r="W69" s="64"/>
      <c r="X69" s="64"/>
      <c r="Y69" s="64"/>
      <c r="Z69" s="79">
        <v>0</v>
      </c>
      <c r="AA69" s="79">
        <v>0</v>
      </c>
      <c r="AB69" s="79">
        <v>0</v>
      </c>
      <c r="AC69" s="85">
        <v>0</v>
      </c>
      <c r="AD69" s="69">
        <v>0</v>
      </c>
      <c r="AE69" s="69">
        <v>0</v>
      </c>
      <c r="AF69" s="69">
        <v>0</v>
      </c>
      <c r="AG69" s="78">
        <v>-3.4</v>
      </c>
      <c r="AH69" s="69">
        <v>1</v>
      </c>
      <c r="AI69" s="64">
        <v>1</v>
      </c>
      <c r="AJ69" s="64"/>
      <c r="AK69" s="64"/>
      <c r="AL69" s="64"/>
      <c r="AM69" s="79">
        <v>0</v>
      </c>
      <c r="AN69" s="79">
        <v>0</v>
      </c>
      <c r="AO69" s="79">
        <v>0</v>
      </c>
      <c r="AP69" s="85">
        <v>0</v>
      </c>
      <c r="AQ69" s="69">
        <v>0</v>
      </c>
      <c r="AR69" s="69">
        <v>0</v>
      </c>
      <c r="AS69" s="69">
        <v>0</v>
      </c>
    </row>
    <row r="70" s="57" customFormat="1" ht="14.1" customHeight="1" spans="1:45">
      <c r="A70" s="68" t="s">
        <v>342</v>
      </c>
      <c r="B70" s="68" t="s">
        <v>256</v>
      </c>
      <c r="C70" s="69">
        <v>12104.8307054</v>
      </c>
      <c r="D70" s="69">
        <v>11375.445537</v>
      </c>
      <c r="E70" s="69">
        <v>534.2435428</v>
      </c>
      <c r="F70" s="69">
        <v>195.1416256</v>
      </c>
      <c r="G70" s="69">
        <v>13165.2782602</v>
      </c>
      <c r="H70" s="69">
        <v>12034.208011</v>
      </c>
      <c r="I70" s="69">
        <v>939.6987036</v>
      </c>
      <c r="J70" s="69">
        <v>191.3715456</v>
      </c>
      <c r="K70" s="69">
        <v>16156.753899</v>
      </c>
      <c r="L70" s="69">
        <v>14085.743159</v>
      </c>
      <c r="M70" s="69">
        <v>1783.115178</v>
      </c>
      <c r="N70" s="69">
        <v>287.895562</v>
      </c>
      <c r="O70" s="69">
        <v>12104.8307054</v>
      </c>
      <c r="P70" s="69">
        <v>13165.2782602</v>
      </c>
      <c r="Q70" s="69">
        <v>16156.753899</v>
      </c>
      <c r="R70" s="78">
        <v>22.7224641946501</v>
      </c>
      <c r="S70" s="79">
        <v>19.0101822555595</v>
      </c>
      <c r="T70" s="79" t="s">
        <v>212</v>
      </c>
      <c r="U70" s="69">
        <v>1</v>
      </c>
      <c r="V70" s="69">
        <v>0</v>
      </c>
      <c r="W70" s="64"/>
      <c r="X70" s="64"/>
      <c r="Y70" s="64"/>
      <c r="Z70" s="79">
        <v>0</v>
      </c>
      <c r="AA70" s="79">
        <v>0</v>
      </c>
      <c r="AB70" s="79">
        <v>0</v>
      </c>
      <c r="AC70" s="85">
        <v>0</v>
      </c>
      <c r="AD70" s="69">
        <v>0</v>
      </c>
      <c r="AE70" s="69">
        <v>0</v>
      </c>
      <c r="AF70" s="69">
        <v>0</v>
      </c>
      <c r="AG70" s="78">
        <v>17.3</v>
      </c>
      <c r="AH70" s="69">
        <v>1</v>
      </c>
      <c r="AI70" s="64">
        <v>0</v>
      </c>
      <c r="AJ70" s="64"/>
      <c r="AK70" s="64"/>
      <c r="AL70" s="64"/>
      <c r="AM70" s="79">
        <v>0</v>
      </c>
      <c r="AN70" s="79">
        <v>0</v>
      </c>
      <c r="AO70" s="79">
        <v>0</v>
      </c>
      <c r="AP70" s="85">
        <v>0</v>
      </c>
      <c r="AQ70" s="69">
        <v>0</v>
      </c>
      <c r="AR70" s="69">
        <v>0</v>
      </c>
      <c r="AS70" s="69">
        <v>0</v>
      </c>
    </row>
    <row r="71" s="57" customFormat="1" ht="14.1" customHeight="1" spans="1:45">
      <c r="A71" s="68" t="s">
        <v>343</v>
      </c>
      <c r="B71" s="68" t="s">
        <v>263</v>
      </c>
      <c r="C71" s="69">
        <v>27274.0246821</v>
      </c>
      <c r="D71" s="69">
        <v>19259.4736105</v>
      </c>
      <c r="E71" s="69">
        <v>7854.7445128</v>
      </c>
      <c r="F71" s="69">
        <v>159.8065588</v>
      </c>
      <c r="G71" s="69">
        <v>31138.6864894</v>
      </c>
      <c r="H71" s="69">
        <v>21804.694723</v>
      </c>
      <c r="I71" s="69">
        <v>8828.516414</v>
      </c>
      <c r="J71" s="69">
        <v>505.4753524</v>
      </c>
      <c r="K71" s="69">
        <v>58214.1168029</v>
      </c>
      <c r="L71" s="69">
        <v>37293.3739525</v>
      </c>
      <c r="M71" s="69">
        <v>20695.5090224</v>
      </c>
      <c r="N71" s="69">
        <v>225.233828</v>
      </c>
      <c r="O71" s="69">
        <v>27274.0246821</v>
      </c>
      <c r="P71" s="69">
        <v>31138.6864894</v>
      </c>
      <c r="Q71" s="69">
        <v>58214.1168029</v>
      </c>
      <c r="R71" s="78">
        <v>86.9510996320182</v>
      </c>
      <c r="S71" s="79">
        <v>46.0005190025365</v>
      </c>
      <c r="T71" s="79" t="s">
        <v>212</v>
      </c>
      <c r="U71" s="69">
        <v>0</v>
      </c>
      <c r="V71" s="69">
        <v>0</v>
      </c>
      <c r="W71" s="64"/>
      <c r="X71" s="64"/>
      <c r="Y71" s="64"/>
      <c r="Z71" s="79">
        <v>5</v>
      </c>
      <c r="AA71" s="79">
        <v>15</v>
      </c>
      <c r="AB71" s="79">
        <v>29.4323443307186</v>
      </c>
      <c r="AC71" s="85">
        <v>1259.01009414571</v>
      </c>
      <c r="AD71" s="69">
        <v>62.2773729788</v>
      </c>
      <c r="AE71" s="69">
        <v>280.2481784046</v>
      </c>
      <c r="AF71" s="69">
        <v>916.484542762315</v>
      </c>
      <c r="AG71" s="78">
        <v>64.4</v>
      </c>
      <c r="AH71" s="69">
        <v>0</v>
      </c>
      <c r="AI71" s="64">
        <v>0</v>
      </c>
      <c r="AJ71" s="64"/>
      <c r="AK71" s="64"/>
      <c r="AL71" s="64"/>
      <c r="AM71" s="79">
        <v>5</v>
      </c>
      <c r="AN71" s="79">
        <v>15</v>
      </c>
      <c r="AO71" s="79">
        <v>20.6</v>
      </c>
      <c r="AP71" s="85">
        <v>983.98249306504</v>
      </c>
      <c r="AQ71" s="69">
        <v>62.2773729788</v>
      </c>
      <c r="AR71" s="69">
        <v>280.2481784046</v>
      </c>
      <c r="AS71" s="69">
        <v>641.45694168164</v>
      </c>
    </row>
    <row r="72" s="57" customFormat="1" ht="14.1" customHeight="1" spans="1:45">
      <c r="A72" s="68" t="s">
        <v>344</v>
      </c>
      <c r="B72" s="68" t="s">
        <v>263</v>
      </c>
      <c r="C72" s="69">
        <v>31704.3932068</v>
      </c>
      <c r="D72" s="69">
        <v>20490.893396</v>
      </c>
      <c r="E72" s="69">
        <v>11160.6558912</v>
      </c>
      <c r="F72" s="69">
        <v>52.8439196</v>
      </c>
      <c r="G72" s="69">
        <v>24723.8282521</v>
      </c>
      <c r="H72" s="69">
        <v>18422.8463445</v>
      </c>
      <c r="I72" s="69">
        <v>4664.6018628</v>
      </c>
      <c r="J72" s="69">
        <v>1636.3800448</v>
      </c>
      <c r="K72" s="69">
        <v>43999.3901665</v>
      </c>
      <c r="L72" s="69">
        <v>22577.1282085</v>
      </c>
      <c r="M72" s="69">
        <v>20875.2777432</v>
      </c>
      <c r="N72" s="69">
        <v>546.9842148</v>
      </c>
      <c r="O72" s="69">
        <v>31704.3932068</v>
      </c>
      <c r="P72" s="69">
        <v>24723.8282521</v>
      </c>
      <c r="Q72" s="69">
        <v>43999.3901665</v>
      </c>
      <c r="R72" s="78">
        <v>77.9635003036504</v>
      </c>
      <c r="S72" s="79">
        <v>63.4600487012144</v>
      </c>
      <c r="T72" s="79" t="s">
        <v>212</v>
      </c>
      <c r="U72" s="69">
        <v>0</v>
      </c>
      <c r="V72" s="69">
        <v>0</v>
      </c>
      <c r="W72" s="64"/>
      <c r="X72" s="64"/>
      <c r="Y72" s="64"/>
      <c r="Z72" s="79">
        <v>5</v>
      </c>
      <c r="AA72" s="79">
        <v>15</v>
      </c>
      <c r="AB72" s="79">
        <v>20.4447450023507</v>
      </c>
      <c r="AC72" s="85">
        <v>777.4344748692</v>
      </c>
      <c r="AD72" s="69">
        <v>49.4476565042</v>
      </c>
      <c r="AE72" s="69">
        <v>222.5144542689</v>
      </c>
      <c r="AF72" s="69">
        <v>505.4723640961</v>
      </c>
      <c r="AG72" s="78">
        <v>43</v>
      </c>
      <c r="AH72" s="69">
        <v>0</v>
      </c>
      <c r="AI72" s="64">
        <v>0</v>
      </c>
      <c r="AJ72" s="64"/>
      <c r="AK72" s="64"/>
      <c r="AL72" s="64"/>
      <c r="AM72" s="79">
        <v>5</v>
      </c>
      <c r="AN72" s="79">
        <v>14.2</v>
      </c>
      <c r="AO72" s="79">
        <v>0</v>
      </c>
      <c r="AP72" s="85">
        <v>260.094673212092</v>
      </c>
      <c r="AQ72" s="69">
        <v>49.4476565042</v>
      </c>
      <c r="AR72" s="69">
        <v>210.647016707892</v>
      </c>
      <c r="AS72" s="69">
        <v>0</v>
      </c>
    </row>
    <row r="73" s="57" customFormat="1" ht="14.1" customHeight="1" spans="1:45">
      <c r="A73" s="68" t="s">
        <v>345</v>
      </c>
      <c r="B73" s="68" t="s">
        <v>263</v>
      </c>
      <c r="C73" s="69">
        <v>28812.0604269</v>
      </c>
      <c r="D73" s="69">
        <v>21487.1573545</v>
      </c>
      <c r="E73" s="69">
        <v>7090.0580176</v>
      </c>
      <c r="F73" s="69">
        <v>234.8450548</v>
      </c>
      <c r="G73" s="69">
        <v>42528.1831289</v>
      </c>
      <c r="H73" s="69">
        <v>32272.4972465</v>
      </c>
      <c r="I73" s="69">
        <v>9720.7318676</v>
      </c>
      <c r="J73" s="69">
        <v>534.9540148</v>
      </c>
      <c r="K73" s="69">
        <v>71397.7324087</v>
      </c>
      <c r="L73" s="69">
        <v>42320.1790295</v>
      </c>
      <c r="M73" s="69">
        <v>28097.1243416</v>
      </c>
      <c r="N73" s="69">
        <v>980.4290376</v>
      </c>
      <c r="O73" s="69">
        <v>28812.0604269</v>
      </c>
      <c r="P73" s="69">
        <v>42528.1831289</v>
      </c>
      <c r="Q73" s="69">
        <v>71397.7324087</v>
      </c>
      <c r="R73" s="78">
        <v>67.8833356042942</v>
      </c>
      <c r="S73" s="79">
        <v>67.3404691428437</v>
      </c>
      <c r="T73" s="79" t="s">
        <v>212</v>
      </c>
      <c r="U73" s="69">
        <v>0</v>
      </c>
      <c r="V73" s="69">
        <v>0</v>
      </c>
      <c r="W73" s="64"/>
      <c r="X73" s="64"/>
      <c r="Y73" s="64"/>
      <c r="Z73" s="79">
        <v>5</v>
      </c>
      <c r="AA73" s="79">
        <v>15</v>
      </c>
      <c r="AB73" s="79">
        <v>10.3645803029945</v>
      </c>
      <c r="AC73" s="85">
        <v>908.596783597839</v>
      </c>
      <c r="AD73" s="69">
        <v>85.0563662578</v>
      </c>
      <c r="AE73" s="69">
        <v>382.7536481601</v>
      </c>
      <c r="AF73" s="69">
        <v>440.786769179939</v>
      </c>
      <c r="AG73" s="78">
        <v>63.2</v>
      </c>
      <c r="AH73" s="69">
        <v>0</v>
      </c>
      <c r="AI73" s="64">
        <v>0</v>
      </c>
      <c r="AJ73" s="64"/>
      <c r="AK73" s="64"/>
      <c r="AL73" s="64"/>
      <c r="AM73" s="79">
        <v>5</v>
      </c>
      <c r="AN73" s="79">
        <v>15</v>
      </c>
      <c r="AO73" s="79">
        <v>19.4</v>
      </c>
      <c r="AP73" s="85">
        <v>1292.85676711856</v>
      </c>
      <c r="AQ73" s="69">
        <v>85.0563662578</v>
      </c>
      <c r="AR73" s="69">
        <v>382.7536481601</v>
      </c>
      <c r="AS73" s="69">
        <v>825.04675270066</v>
      </c>
    </row>
    <row r="74" s="57" customFormat="1" ht="14.1" customHeight="1" spans="1:45">
      <c r="A74" s="68" t="s">
        <v>370</v>
      </c>
      <c r="B74" s="68" t="s">
        <v>268</v>
      </c>
      <c r="C74" s="69">
        <v>9752.8246059</v>
      </c>
      <c r="D74" s="69">
        <v>6141.9367075</v>
      </c>
      <c r="E74" s="69">
        <v>3224.6944676</v>
      </c>
      <c r="F74" s="69">
        <v>386.1934308</v>
      </c>
      <c r="G74" s="69">
        <v>9891.997976</v>
      </c>
      <c r="H74" s="69">
        <v>7817.319714</v>
      </c>
      <c r="I74" s="69">
        <v>1457.4270568</v>
      </c>
      <c r="J74" s="69">
        <v>617.2512052</v>
      </c>
      <c r="K74" s="69">
        <v>19762.4234493</v>
      </c>
      <c r="L74" s="69">
        <v>7609.9107565</v>
      </c>
      <c r="M74" s="69">
        <v>11456.9944604</v>
      </c>
      <c r="N74" s="69">
        <v>695.5182324</v>
      </c>
      <c r="O74" s="69">
        <v>9752.8246059</v>
      </c>
      <c r="P74" s="69">
        <v>9891.997976</v>
      </c>
      <c r="Q74" s="69">
        <v>19762.4234493</v>
      </c>
      <c r="R74" s="78">
        <v>99.7819196612015</v>
      </c>
      <c r="S74" s="79">
        <v>16.4440201774838</v>
      </c>
      <c r="T74" s="79" t="s">
        <v>212</v>
      </c>
      <c r="U74" s="69">
        <v>0</v>
      </c>
      <c r="V74" s="69">
        <v>0</v>
      </c>
      <c r="W74" s="64"/>
      <c r="X74" s="64"/>
      <c r="Y74" s="64"/>
      <c r="Z74" s="79">
        <v>5</v>
      </c>
      <c r="AA74" s="79">
        <v>15</v>
      </c>
      <c r="AB74" s="79">
        <v>42.2631643599018</v>
      </c>
      <c r="AC74" s="85">
        <v>526.879114043504</v>
      </c>
      <c r="AD74" s="69">
        <v>19.783995952</v>
      </c>
      <c r="AE74" s="69">
        <v>89.027981784</v>
      </c>
      <c r="AF74" s="69">
        <v>418.067136307504</v>
      </c>
      <c r="AG74" s="78">
        <v>39.8</v>
      </c>
      <c r="AH74" s="69">
        <v>0</v>
      </c>
      <c r="AI74" s="64">
        <v>0</v>
      </c>
      <c r="AJ74" s="64"/>
      <c r="AK74" s="64"/>
      <c r="AL74" s="64"/>
      <c r="AM74" s="79">
        <v>5</v>
      </c>
      <c r="AN74" s="79">
        <v>11</v>
      </c>
      <c r="AO74" s="79">
        <v>0</v>
      </c>
      <c r="AP74" s="85">
        <v>85.0711825936</v>
      </c>
      <c r="AQ74" s="69">
        <v>19.783995952</v>
      </c>
      <c r="AR74" s="69">
        <v>65.2871866416</v>
      </c>
      <c r="AS74" s="69">
        <v>0</v>
      </c>
    </row>
    <row r="75" s="57" customFormat="1" ht="14.1" customHeight="1" spans="1:45">
      <c r="A75" s="68" t="s">
        <v>371</v>
      </c>
      <c r="B75" s="68" t="s">
        <v>268</v>
      </c>
      <c r="C75" s="69">
        <v>14785.9804243</v>
      </c>
      <c r="D75" s="69">
        <v>7654.0425815</v>
      </c>
      <c r="E75" s="69">
        <v>6583.1960588</v>
      </c>
      <c r="F75" s="69">
        <v>548.741784</v>
      </c>
      <c r="G75" s="69">
        <v>16550.8504978</v>
      </c>
      <c r="H75" s="69">
        <v>10523.142321</v>
      </c>
      <c r="I75" s="69">
        <v>5006.5551472</v>
      </c>
      <c r="J75" s="69">
        <v>1021.1530296</v>
      </c>
      <c r="K75" s="69">
        <v>19396.1849239</v>
      </c>
      <c r="L75" s="69">
        <v>9692.4103775</v>
      </c>
      <c r="M75" s="69">
        <v>8828.67247</v>
      </c>
      <c r="N75" s="69">
        <v>875.1020764</v>
      </c>
      <c r="O75" s="69">
        <v>14785.9804243</v>
      </c>
      <c r="P75" s="69">
        <v>16550.8504978</v>
      </c>
      <c r="Q75" s="69">
        <v>19396.1849239</v>
      </c>
      <c r="R75" s="78">
        <v>17.1914695651333</v>
      </c>
      <c r="S75" s="79">
        <v>19.7583555817128</v>
      </c>
      <c r="T75" s="79" t="s">
        <v>212</v>
      </c>
      <c r="U75" s="69">
        <v>1</v>
      </c>
      <c r="V75" s="69">
        <v>0</v>
      </c>
      <c r="W75" s="64"/>
      <c r="X75" s="64"/>
      <c r="Y75" s="64"/>
      <c r="Z75" s="79">
        <v>0</v>
      </c>
      <c r="AA75" s="79">
        <v>0</v>
      </c>
      <c r="AB75" s="79">
        <v>0</v>
      </c>
      <c r="AC75" s="85">
        <v>0</v>
      </c>
      <c r="AD75" s="69">
        <v>0</v>
      </c>
      <c r="AE75" s="69">
        <v>0</v>
      </c>
      <c r="AF75" s="69">
        <v>0</v>
      </c>
      <c r="AG75" s="78">
        <v>16.7</v>
      </c>
      <c r="AH75" s="69">
        <v>1</v>
      </c>
      <c r="AI75" s="64">
        <v>0</v>
      </c>
      <c r="AJ75" s="64"/>
      <c r="AK75" s="64"/>
      <c r="AL75" s="64"/>
      <c r="AM75" s="79">
        <v>0</v>
      </c>
      <c r="AN75" s="79">
        <v>0</v>
      </c>
      <c r="AO75" s="79">
        <v>0</v>
      </c>
      <c r="AP75" s="85">
        <v>0</v>
      </c>
      <c r="AQ75" s="69">
        <v>0</v>
      </c>
      <c r="AR75" s="69">
        <v>0</v>
      </c>
      <c r="AS75" s="69">
        <v>0</v>
      </c>
    </row>
    <row r="76" s="57" customFormat="1" ht="14.1" customHeight="1" spans="1:45">
      <c r="A76" s="68" t="s">
        <v>348</v>
      </c>
      <c r="B76" s="68" t="s">
        <v>268</v>
      </c>
      <c r="C76" s="69">
        <v>9078.095349</v>
      </c>
      <c r="D76" s="69">
        <v>6223.603529</v>
      </c>
      <c r="E76" s="69">
        <v>1595.4196576</v>
      </c>
      <c r="F76" s="69">
        <v>1259.0721624</v>
      </c>
      <c r="G76" s="69">
        <v>8010.6821485</v>
      </c>
      <c r="H76" s="69">
        <v>5632.2531405</v>
      </c>
      <c r="I76" s="69">
        <v>1414.5704456</v>
      </c>
      <c r="J76" s="69">
        <v>963.8585624</v>
      </c>
      <c r="K76" s="69">
        <v>8949.9357605</v>
      </c>
      <c r="L76" s="69">
        <v>6664.4016225</v>
      </c>
      <c r="M76" s="69">
        <v>1707.4537396</v>
      </c>
      <c r="N76" s="69">
        <v>578.0803984</v>
      </c>
      <c r="O76" s="69">
        <v>9078.095349</v>
      </c>
      <c r="P76" s="69">
        <v>8010.6821485</v>
      </c>
      <c r="Q76" s="69">
        <v>8949.9357605</v>
      </c>
      <c r="R76" s="78">
        <v>11.7250141072677</v>
      </c>
      <c r="S76" s="79">
        <v>24.6168159102786</v>
      </c>
      <c r="T76" s="79" t="s">
        <v>212</v>
      </c>
      <c r="U76" s="69">
        <v>1</v>
      </c>
      <c r="V76" s="69">
        <v>1</v>
      </c>
      <c r="W76" s="64"/>
      <c r="X76" s="64"/>
      <c r="Y76" s="64"/>
      <c r="Z76" s="79">
        <v>0</v>
      </c>
      <c r="AA76" s="79">
        <v>0</v>
      </c>
      <c r="AB76" s="79">
        <v>0</v>
      </c>
      <c r="AC76" s="85">
        <v>0</v>
      </c>
      <c r="AD76" s="69">
        <v>0</v>
      </c>
      <c r="AE76" s="69">
        <v>0</v>
      </c>
      <c r="AF76" s="69">
        <v>0</v>
      </c>
      <c r="AG76" s="78">
        <v>-8.3</v>
      </c>
      <c r="AH76" s="69">
        <v>1</v>
      </c>
      <c r="AI76" s="64">
        <v>1</v>
      </c>
      <c r="AJ76" s="64"/>
      <c r="AK76" s="64"/>
      <c r="AL76" s="64"/>
      <c r="AM76" s="79">
        <v>0</v>
      </c>
      <c r="AN76" s="79">
        <v>0</v>
      </c>
      <c r="AO76" s="79">
        <v>0</v>
      </c>
      <c r="AP76" s="85">
        <v>0</v>
      </c>
      <c r="AQ76" s="69">
        <v>0</v>
      </c>
      <c r="AR76" s="69">
        <v>0</v>
      </c>
      <c r="AS76" s="69">
        <v>0</v>
      </c>
    </row>
    <row r="77" s="57" customFormat="1" ht="14.1" customHeight="1" spans="1:45">
      <c r="A77" s="68" t="s">
        <v>349</v>
      </c>
      <c r="B77" s="68" t="s">
        <v>268</v>
      </c>
      <c r="C77" s="69">
        <v>9598.5844413</v>
      </c>
      <c r="D77" s="69">
        <v>7413.8157265</v>
      </c>
      <c r="E77" s="69">
        <v>1850.3720384</v>
      </c>
      <c r="F77" s="69">
        <v>334.3966764</v>
      </c>
      <c r="G77" s="69">
        <v>12845.1700062</v>
      </c>
      <c r="H77" s="69">
        <v>10554.878199</v>
      </c>
      <c r="I77" s="69">
        <v>1960.4367792</v>
      </c>
      <c r="J77" s="69">
        <v>329.855028</v>
      </c>
      <c r="K77" s="69">
        <v>14597.1573484</v>
      </c>
      <c r="L77" s="69">
        <v>10853.41773</v>
      </c>
      <c r="M77" s="69">
        <v>3358.217522</v>
      </c>
      <c r="N77" s="69">
        <v>385.5220964</v>
      </c>
      <c r="O77" s="69">
        <v>9598.5844413</v>
      </c>
      <c r="P77" s="69">
        <v>12845.1700062</v>
      </c>
      <c r="Q77" s="69">
        <v>14597.1573484</v>
      </c>
      <c r="R77" s="78">
        <v>13.6392694012953</v>
      </c>
      <c r="S77" s="79">
        <v>12.3683759942383</v>
      </c>
      <c r="T77" s="79" t="s">
        <v>212</v>
      </c>
      <c r="U77" s="69">
        <v>1</v>
      </c>
      <c r="V77" s="69">
        <v>0</v>
      </c>
      <c r="W77" s="64"/>
      <c r="X77" s="64"/>
      <c r="Y77" s="64"/>
      <c r="Z77" s="79">
        <v>0</v>
      </c>
      <c r="AA77" s="79">
        <v>0</v>
      </c>
      <c r="AB77" s="79">
        <v>0</v>
      </c>
      <c r="AC77" s="85">
        <v>0</v>
      </c>
      <c r="AD77" s="69">
        <v>0</v>
      </c>
      <c r="AE77" s="69">
        <v>0</v>
      </c>
      <c r="AF77" s="69">
        <v>0</v>
      </c>
      <c r="AG77" s="78">
        <v>-2</v>
      </c>
      <c r="AH77" s="69">
        <v>1</v>
      </c>
      <c r="AI77" s="64">
        <v>0</v>
      </c>
      <c r="AJ77" s="64"/>
      <c r="AK77" s="64"/>
      <c r="AL77" s="64"/>
      <c r="AM77" s="79">
        <v>0</v>
      </c>
      <c r="AN77" s="79">
        <v>0</v>
      </c>
      <c r="AO77" s="79">
        <v>0</v>
      </c>
      <c r="AP77" s="85">
        <v>0</v>
      </c>
      <c r="AQ77" s="69">
        <v>0</v>
      </c>
      <c r="AR77" s="69">
        <v>0</v>
      </c>
      <c r="AS77" s="69">
        <v>0</v>
      </c>
    </row>
    <row r="78" s="57" customFormat="1" ht="14.1" customHeight="1" spans="1:45">
      <c r="A78" s="68" t="s">
        <v>350</v>
      </c>
      <c r="B78" s="68" t="s">
        <v>268</v>
      </c>
      <c r="C78" s="69">
        <v>5635.180411</v>
      </c>
      <c r="D78" s="69">
        <v>4426.328757</v>
      </c>
      <c r="E78" s="69">
        <v>1160.8871512</v>
      </c>
      <c r="F78" s="69">
        <v>47.9645028</v>
      </c>
      <c r="G78" s="69">
        <v>9436.1067019</v>
      </c>
      <c r="H78" s="69">
        <v>8362.0622475</v>
      </c>
      <c r="I78" s="69">
        <v>969.3014428</v>
      </c>
      <c r="J78" s="69">
        <v>104.7430116</v>
      </c>
      <c r="K78" s="69">
        <v>7010.4313972</v>
      </c>
      <c r="L78" s="69">
        <v>5857.12686</v>
      </c>
      <c r="M78" s="69">
        <v>1007.2179076</v>
      </c>
      <c r="N78" s="69">
        <v>146.0866296</v>
      </c>
      <c r="O78" s="69">
        <v>5635.180411</v>
      </c>
      <c r="P78" s="69">
        <v>9436.1067019</v>
      </c>
      <c r="Q78" s="69">
        <v>7010.4313972</v>
      </c>
      <c r="R78" s="78">
        <v>-25.7063149170577</v>
      </c>
      <c r="S78" s="79">
        <v>4.87495664072877</v>
      </c>
      <c r="T78" s="79" t="s">
        <v>212</v>
      </c>
      <c r="U78" s="69">
        <v>1</v>
      </c>
      <c r="V78" s="69">
        <v>0</v>
      </c>
      <c r="W78" s="64"/>
      <c r="X78" s="64"/>
      <c r="Y78" s="64"/>
      <c r="Z78" s="79">
        <v>0</v>
      </c>
      <c r="AA78" s="79">
        <v>0</v>
      </c>
      <c r="AB78" s="79">
        <v>0</v>
      </c>
      <c r="AC78" s="85">
        <v>0</v>
      </c>
      <c r="AD78" s="69">
        <v>0</v>
      </c>
      <c r="AE78" s="69">
        <v>0</v>
      </c>
      <c r="AF78" s="69">
        <v>0</v>
      </c>
      <c r="AG78" s="78">
        <v>-0.1</v>
      </c>
      <c r="AH78" s="69">
        <v>1</v>
      </c>
      <c r="AI78" s="64">
        <v>0</v>
      </c>
      <c r="AJ78" s="64"/>
      <c r="AK78" s="64"/>
      <c r="AL78" s="64"/>
      <c r="AM78" s="79">
        <v>0</v>
      </c>
      <c r="AN78" s="79">
        <v>0</v>
      </c>
      <c r="AO78" s="79">
        <v>0</v>
      </c>
      <c r="AP78" s="85">
        <v>0</v>
      </c>
      <c r="AQ78" s="69">
        <v>0</v>
      </c>
      <c r="AR78" s="69">
        <v>0</v>
      </c>
      <c r="AS78" s="69">
        <v>0</v>
      </c>
    </row>
    <row r="79" s="57" customFormat="1" ht="14.1" customHeight="1" spans="1:45">
      <c r="A79" s="68" t="s">
        <v>351</v>
      </c>
      <c r="B79" s="68" t="s">
        <v>268</v>
      </c>
      <c r="C79" s="69">
        <v>6536.4201675</v>
      </c>
      <c r="D79" s="69">
        <v>5897.1947975</v>
      </c>
      <c r="E79" s="69">
        <v>592.5236208</v>
      </c>
      <c r="F79" s="69">
        <v>46.7017492</v>
      </c>
      <c r="G79" s="69">
        <v>8215.1529512</v>
      </c>
      <c r="H79" s="69">
        <v>6229.36569</v>
      </c>
      <c r="I79" s="69">
        <v>1900.7261544</v>
      </c>
      <c r="J79" s="69">
        <v>85.0611068</v>
      </c>
      <c r="K79" s="69">
        <v>8611.9006455</v>
      </c>
      <c r="L79" s="69">
        <v>6291.0038235</v>
      </c>
      <c r="M79" s="69">
        <v>2234.6068564</v>
      </c>
      <c r="N79" s="69">
        <v>86.2899656</v>
      </c>
      <c r="O79" s="69">
        <v>6536.4201675</v>
      </c>
      <c r="P79" s="69">
        <v>8215.1529512</v>
      </c>
      <c r="Q79" s="69">
        <v>8611.9006455</v>
      </c>
      <c r="R79" s="78">
        <v>4.82946205209787</v>
      </c>
      <c r="S79" s="79">
        <v>17.9800418512642</v>
      </c>
      <c r="T79" s="79" t="s">
        <v>212</v>
      </c>
      <c r="U79" s="69">
        <v>1</v>
      </c>
      <c r="V79" s="69">
        <v>0</v>
      </c>
      <c r="W79" s="64"/>
      <c r="X79" s="64"/>
      <c r="Y79" s="64"/>
      <c r="Z79" s="79">
        <v>0</v>
      </c>
      <c r="AA79" s="79">
        <v>0</v>
      </c>
      <c r="AB79" s="79">
        <v>0</v>
      </c>
      <c r="AC79" s="85">
        <v>0</v>
      </c>
      <c r="AD79" s="69">
        <v>0</v>
      </c>
      <c r="AE79" s="69">
        <v>0</v>
      </c>
      <c r="AF79" s="69">
        <v>0</v>
      </c>
      <c r="AG79" s="78">
        <v>4.7</v>
      </c>
      <c r="AH79" s="69">
        <v>1</v>
      </c>
      <c r="AI79" s="64">
        <v>0</v>
      </c>
      <c r="AJ79" s="64"/>
      <c r="AK79" s="64"/>
      <c r="AL79" s="64"/>
      <c r="AM79" s="79">
        <v>0</v>
      </c>
      <c r="AN79" s="79">
        <v>0</v>
      </c>
      <c r="AO79" s="79">
        <v>0</v>
      </c>
      <c r="AP79" s="85">
        <v>0</v>
      </c>
      <c r="AQ79" s="69">
        <v>0</v>
      </c>
      <c r="AR79" s="69">
        <v>0</v>
      </c>
      <c r="AS79" s="69">
        <v>0</v>
      </c>
    </row>
    <row r="80" s="57" customFormat="1" ht="14.1" customHeight="1" spans="1:45">
      <c r="A80" s="68" t="s">
        <v>352</v>
      </c>
      <c r="B80" s="68" t="s">
        <v>268</v>
      </c>
      <c r="C80" s="69">
        <v>27059.6132156</v>
      </c>
      <c r="D80" s="69">
        <v>21331.602038</v>
      </c>
      <c r="E80" s="69">
        <v>5207.0484796</v>
      </c>
      <c r="F80" s="69">
        <v>520.962698</v>
      </c>
      <c r="G80" s="69">
        <v>25947.340395</v>
      </c>
      <c r="H80" s="69">
        <v>21351.494189</v>
      </c>
      <c r="I80" s="69">
        <v>4389.4635032</v>
      </c>
      <c r="J80" s="69">
        <v>206.3827028</v>
      </c>
      <c r="K80" s="69">
        <v>28266.0261999</v>
      </c>
      <c r="L80" s="69">
        <v>20615.4071375</v>
      </c>
      <c r="M80" s="69">
        <v>7315.5665768</v>
      </c>
      <c r="N80" s="69">
        <v>335.0524856</v>
      </c>
      <c r="O80" s="69">
        <v>27059.6132156</v>
      </c>
      <c r="P80" s="69">
        <v>25947.340395</v>
      </c>
      <c r="Q80" s="69">
        <v>28266.0261999</v>
      </c>
      <c r="R80" s="78">
        <v>8.93612127332635</v>
      </c>
      <c r="S80" s="79">
        <v>22.1011354714842</v>
      </c>
      <c r="T80" s="79" t="s">
        <v>212</v>
      </c>
      <c r="U80" s="69">
        <v>1</v>
      </c>
      <c r="V80" s="69">
        <v>0</v>
      </c>
      <c r="W80" s="64"/>
      <c r="X80" s="64"/>
      <c r="Y80" s="64"/>
      <c r="Z80" s="79">
        <v>0</v>
      </c>
      <c r="AA80" s="79">
        <v>0</v>
      </c>
      <c r="AB80" s="79">
        <v>0</v>
      </c>
      <c r="AC80" s="85">
        <v>0</v>
      </c>
      <c r="AD80" s="69">
        <v>0</v>
      </c>
      <c r="AE80" s="69">
        <v>0</v>
      </c>
      <c r="AF80" s="69">
        <v>0</v>
      </c>
      <c r="AG80" s="78">
        <v>36.6</v>
      </c>
      <c r="AH80" s="69">
        <v>0</v>
      </c>
      <c r="AI80" s="64">
        <v>0</v>
      </c>
      <c r="AJ80" s="64"/>
      <c r="AK80" s="64"/>
      <c r="AL80" s="64"/>
      <c r="AM80" s="79">
        <v>5</v>
      </c>
      <c r="AN80" s="79">
        <v>7.8</v>
      </c>
      <c r="AO80" s="79">
        <v>0</v>
      </c>
      <c r="AP80" s="85">
        <v>173.3282338386</v>
      </c>
      <c r="AQ80" s="69">
        <v>51.89468079</v>
      </c>
      <c r="AR80" s="69">
        <v>121.4335530486</v>
      </c>
      <c r="AS80" s="69">
        <v>0</v>
      </c>
    </row>
    <row r="82" s="57" customFormat="1" outlineLevel="1" spans="1:4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>
        <f>P7*0.8</f>
        <v>5008968.87753112</v>
      </c>
      <c r="Q82" s="59">
        <f>Q7*0.8</f>
        <v>6888271.65381028</v>
      </c>
      <c r="R82" s="61"/>
      <c r="S82" s="60"/>
      <c r="T82" s="60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62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</row>
    <row r="83" s="57" customFormat="1" outlineLevel="1" spans="1:4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61"/>
      <c r="S83" s="60"/>
      <c r="T83" s="60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62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="57" customFormat="1" outlineLevel="1" collapsed="1" spans="1:4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1"/>
      <c r="S84" s="60"/>
      <c r="T84" s="60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62"/>
      <c r="AH84" s="59"/>
      <c r="AI84" s="59"/>
      <c r="AJ84" s="59"/>
      <c r="AK84" s="59"/>
      <c r="AL84" s="59"/>
      <c r="AM84" s="59"/>
      <c r="AN84" s="59"/>
      <c r="AO84" s="59"/>
      <c r="AP84" s="93">
        <f>AP37/AP7*100</f>
        <v>57.4809590691511</v>
      </c>
      <c r="AQ84" s="59"/>
      <c r="AR84" s="59"/>
      <c r="AS84" s="59"/>
    </row>
    <row r="85" s="57" customFormat="1" outlineLevel="1" spans="1:4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61"/>
      <c r="S85" s="60"/>
      <c r="T85" s="60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62"/>
      <c r="AH85" s="59"/>
      <c r="AI85" s="59"/>
      <c r="AJ85" s="59"/>
      <c r="AK85" s="59"/>
      <c r="AL85" s="59"/>
      <c r="AM85" s="59"/>
      <c r="AN85" s="59"/>
      <c r="AO85" s="59"/>
      <c r="AP85" s="93">
        <f>AP71/AP7*100</f>
        <v>4.27718940268274</v>
      </c>
      <c r="AQ85" s="59"/>
      <c r="AR85" s="59"/>
      <c r="AS85" s="59"/>
    </row>
    <row r="86" s="57" customFormat="1" outlineLevel="1" spans="1:4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61"/>
      <c r="S86" s="60"/>
      <c r="T86" s="60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62"/>
      <c r="AH86" s="59"/>
      <c r="AI86" s="59"/>
      <c r="AJ86" s="59"/>
      <c r="AK86" s="59"/>
      <c r="AL86" s="59"/>
      <c r="AM86" s="59"/>
      <c r="AN86" s="59"/>
      <c r="AO86" s="59"/>
      <c r="AP86" s="93">
        <f>AP72/AP7*100</f>
        <v>1.13058330589979</v>
      </c>
      <c r="AQ86" s="59"/>
      <c r="AR86" s="59"/>
      <c r="AS86" s="59"/>
    </row>
    <row r="87" s="57" customFormat="1" outlineLevel="1" spans="1:4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61"/>
      <c r="S87" s="60"/>
      <c r="T87" s="60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62"/>
      <c r="AH87" s="59"/>
      <c r="AI87" s="59"/>
      <c r="AJ87" s="59"/>
      <c r="AK87" s="59"/>
      <c r="AL87" s="59"/>
      <c r="AM87" s="59"/>
      <c r="AN87" s="59"/>
      <c r="AO87" s="59"/>
      <c r="AP87" s="93">
        <f>AP73/AP7*100</f>
        <v>5.61980858651381</v>
      </c>
      <c r="AQ87" s="59"/>
      <c r="AR87" s="59"/>
      <c r="AS87" s="59"/>
    </row>
    <row r="88" s="57" customFormat="1" outlineLevel="1" collapsed="1" spans="1:4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61"/>
      <c r="S88" s="60"/>
      <c r="T88" s="60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62"/>
      <c r="AH88" s="59"/>
      <c r="AI88" s="59"/>
      <c r="AJ88" s="59"/>
      <c r="AK88" s="59"/>
      <c r="AL88" s="59"/>
      <c r="AM88" s="59"/>
      <c r="AN88" s="59"/>
      <c r="AO88" s="59"/>
      <c r="AP88" s="93">
        <f>SUM(AP84:AP87)</f>
        <v>68.5085403642474</v>
      </c>
      <c r="AQ88" s="59"/>
      <c r="AR88" s="59"/>
      <c r="AS88" s="59"/>
    </row>
    <row r="89" s="60" customFormat="1" spans="1:45">
      <c r="A89" s="79" t="s">
        <v>372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>
        <f>AC21/AC7*100</f>
        <v>62.0858212995972</v>
      </c>
      <c r="AD89" s="79"/>
      <c r="AE89" s="79"/>
      <c r="AF89" s="79"/>
      <c r="AG89" s="78"/>
      <c r="AH89" s="79"/>
      <c r="AI89" s="79"/>
      <c r="AJ89" s="79"/>
      <c r="AK89" s="79"/>
      <c r="AL89" s="79"/>
      <c r="AM89" s="79"/>
      <c r="AN89" s="79"/>
      <c r="AO89" s="79"/>
      <c r="AP89" s="79">
        <f>AP21/AP7*100</f>
        <v>68.5085403642475</v>
      </c>
      <c r="AQ89" s="79"/>
      <c r="AR89" s="79"/>
      <c r="AS89" s="79"/>
    </row>
  </sheetData>
  <autoFilter ref="A6:AS80"/>
  <mergeCells count="16">
    <mergeCell ref="A2:AS2"/>
    <mergeCell ref="O4:AF4"/>
    <mergeCell ref="AG4:AS4"/>
    <mergeCell ref="C5:F5"/>
    <mergeCell ref="G5:J5"/>
    <mergeCell ref="K5:N5"/>
    <mergeCell ref="O5:Q5"/>
    <mergeCell ref="R5:V5"/>
    <mergeCell ref="W5:Y5"/>
    <mergeCell ref="Z5:AB5"/>
    <mergeCell ref="AC5:AF5"/>
    <mergeCell ref="AJ5:AL5"/>
    <mergeCell ref="AM5:AO5"/>
    <mergeCell ref="AP5:AS5"/>
    <mergeCell ref="A4:A6"/>
    <mergeCell ref="AG5:AI6"/>
  </mergeCells>
  <conditionalFormatting sqref="A24">
    <cfRule type="duplicateValues" dxfId="0" priority="4"/>
  </conditionalFormatting>
  <conditionalFormatting sqref="A71">
    <cfRule type="duplicateValues" dxfId="0" priority="1"/>
    <cfRule type="duplicateValues" dxfId="0" priority="2"/>
  </conditionalFormatting>
  <conditionalFormatting sqref="A24:A38">
    <cfRule type="duplicateValues" dxfId="0" priority="3"/>
  </conditionalFormatting>
  <conditionalFormatting sqref="A25:A38">
    <cfRule type="duplicateValues" dxfId="0" priority="5"/>
  </conditionalFormatting>
  <conditionalFormatting sqref="A40:A70 A72:A80">
    <cfRule type="duplicateValues" dxfId="0" priority="6"/>
    <cfRule type="duplicateValues" dxfId="0" priority="7"/>
  </conditionalFormatting>
  <printOptions horizontalCentered="1"/>
  <pageMargins left="0" right="0" top="0.393055555555556" bottom="0.393055555555556" header="0.511805555555556" footer="0.511805555555556"/>
  <pageSetup paperSize="8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XFB120"/>
  <sheetViews>
    <sheetView showZeros="0" topLeftCell="D1" workbookViewId="0">
      <selection activeCell="AN15" sqref="AN15"/>
    </sheetView>
  </sheetViews>
  <sheetFormatPr defaultColWidth="9" defaultRowHeight="14.4"/>
  <cols>
    <col min="1" max="1" width="7" style="8" customWidth="1"/>
    <col min="2" max="2" width="34.1296296296296" style="9" customWidth="1"/>
    <col min="3" max="3" width="20.6296296296296" style="1" customWidth="1"/>
    <col min="4" max="4" width="7.87962962962963" style="1" customWidth="1"/>
    <col min="5" max="8" width="12.1296296296296" style="10" customWidth="1"/>
    <col min="9" max="9" width="10.3796296296296" style="1" customWidth="1"/>
    <col min="10" max="10" width="10.3796296296296" style="9" customWidth="1"/>
    <col min="11" max="13" width="8.5" style="10" customWidth="1"/>
    <col min="14" max="15" width="9" style="8"/>
    <col min="16" max="16382" width="9" style="1"/>
  </cols>
  <sheetData>
    <row r="1" s="1" customFormat="1" spans="1:15">
      <c r="A1" s="8" t="s">
        <v>0</v>
      </c>
      <c r="B1" s="9"/>
      <c r="E1" s="10"/>
      <c r="F1" s="10"/>
      <c r="G1" s="10"/>
      <c r="H1" s="10"/>
      <c r="J1" s="9"/>
      <c r="K1" s="10"/>
      <c r="L1" s="10"/>
      <c r="M1" s="10"/>
      <c r="N1" s="8"/>
      <c r="O1" s="8"/>
    </row>
    <row r="2" s="1" customFormat="1" ht="69" customHeight="1" spans="1:15">
      <c r="A2" s="11" t="s">
        <v>640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1" customFormat="1" ht="25.15" customHeight="1" spans="1:15">
      <c r="A3" s="8"/>
      <c r="B3" s="9"/>
      <c r="E3" s="10"/>
      <c r="F3" s="10"/>
      <c r="G3" s="10"/>
      <c r="H3" s="10"/>
      <c r="J3" s="9"/>
      <c r="K3" s="39" t="s">
        <v>641</v>
      </c>
      <c r="L3" s="39"/>
      <c r="M3" s="39"/>
      <c r="N3" s="40"/>
      <c r="O3" s="40"/>
    </row>
    <row r="4" s="2" customFormat="1" ht="25.15" customHeight="1" spans="1:16382">
      <c r="A4" s="12" t="s">
        <v>2</v>
      </c>
      <c r="B4" s="12" t="s">
        <v>610</v>
      </c>
      <c r="C4" s="12" t="s">
        <v>376</v>
      </c>
      <c r="D4" s="12" t="s">
        <v>642</v>
      </c>
      <c r="E4" s="13" t="s">
        <v>612</v>
      </c>
      <c r="F4" s="14"/>
      <c r="G4" s="14"/>
      <c r="H4" s="15"/>
      <c r="I4" s="12" t="s">
        <v>613</v>
      </c>
      <c r="J4" s="12"/>
      <c r="K4" s="12" t="s">
        <v>615</v>
      </c>
      <c r="L4" s="12"/>
      <c r="M4" s="12"/>
      <c r="N4" s="12" t="s">
        <v>643</v>
      </c>
      <c r="O4" s="12" t="s">
        <v>644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</row>
    <row r="5" s="2" customFormat="1" ht="77.1" customHeight="1" spans="1:16382">
      <c r="A5" s="12"/>
      <c r="B5" s="12"/>
      <c r="C5" s="12"/>
      <c r="D5" s="12"/>
      <c r="E5" s="12" t="s">
        <v>277</v>
      </c>
      <c r="F5" s="12" t="s">
        <v>278</v>
      </c>
      <c r="G5" s="12" t="s">
        <v>279</v>
      </c>
      <c r="H5" s="12" t="s">
        <v>616</v>
      </c>
      <c r="I5" s="12" t="s">
        <v>617</v>
      </c>
      <c r="J5" s="12" t="s">
        <v>618</v>
      </c>
      <c r="K5" s="12" t="s">
        <v>287</v>
      </c>
      <c r="L5" s="12" t="s">
        <v>619</v>
      </c>
      <c r="M5" s="12" t="s">
        <v>620</v>
      </c>
      <c r="N5" s="12"/>
      <c r="O5" s="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</row>
    <row r="6" s="3" customFormat="1" ht="32.1" customHeight="1" spans="1:15">
      <c r="A6" s="16"/>
      <c r="B6" s="3" t="s">
        <v>645</v>
      </c>
      <c r="C6" s="16"/>
      <c r="D6" s="16"/>
      <c r="E6" s="17">
        <f>E68+E16+E100+E89+E79+E47+E111+E36+E26+E7+E58</f>
        <v>609690.8094456</v>
      </c>
      <c r="F6" s="17">
        <f>F68+F16+F100+F89+F79+F47+F111+F36+F26+F7+F58</f>
        <v>563538.9279711</v>
      </c>
      <c r="G6" s="17">
        <f>G68+G16+G100+G89+G79+G47+G111+G36+G26+G7+G58</f>
        <v>2211100.2873192</v>
      </c>
      <c r="H6" s="17"/>
      <c r="I6" s="41"/>
      <c r="J6" s="42"/>
      <c r="K6" s="43">
        <f>K68+K16+K100+K89+K79+K47+K111+K36+K26+K7+K58</f>
        <v>49800</v>
      </c>
      <c r="L6" s="43">
        <f>L68+L16+L100+L89+L79+L47+L111+L36+L26+L7+L58</f>
        <v>18800</v>
      </c>
      <c r="M6" s="43">
        <f>M68+M16+M100+M89+M79+M47+M111+M36+M26+M7+M58</f>
        <v>31000</v>
      </c>
      <c r="N6" s="43">
        <f>N68+N16+N100+N89+N79+N47+N111+N36+N26+N7+N58</f>
        <v>8</v>
      </c>
      <c r="O6" s="43">
        <f>O68+O16+O100+O89+O79+O47+O111+O36+O26+O7+O58</f>
        <v>6</v>
      </c>
    </row>
    <row r="7" s="4" customFormat="1" ht="32.1" hidden="1" customHeight="1" spans="1:15">
      <c r="A7" s="18"/>
      <c r="B7" s="18" t="s">
        <v>646</v>
      </c>
      <c r="C7" s="18"/>
      <c r="D7" s="18"/>
      <c r="E7" s="19">
        <f>SUM(E8:E15)</f>
        <v>40914.4937074</v>
      </c>
      <c r="F7" s="19">
        <f>SUM(F8:F15)</f>
        <v>59303.7749825</v>
      </c>
      <c r="G7" s="19">
        <f>SUM(G8:G15)</f>
        <v>201971.2448241</v>
      </c>
      <c r="H7" s="19"/>
      <c r="I7" s="19"/>
      <c r="J7" s="44"/>
      <c r="K7" s="45">
        <f>SUM(K8:K15)</f>
        <v>1600</v>
      </c>
      <c r="L7" s="45">
        <f>SUM(L8:L15)</f>
        <v>1600</v>
      </c>
      <c r="M7" s="45">
        <f>SUM(M8:M15)</f>
        <v>0</v>
      </c>
      <c r="N7" s="45">
        <f>SUM(N8:N15)</f>
        <v>0</v>
      </c>
      <c r="O7" s="45">
        <f>SUM(O8:O15)</f>
        <v>0</v>
      </c>
    </row>
    <row r="8" s="5" customFormat="1" ht="32.1" hidden="1" customHeight="1" spans="1:15">
      <c r="A8" s="20">
        <v>1</v>
      </c>
      <c r="B8" s="21" t="s">
        <v>403</v>
      </c>
      <c r="C8" s="22" t="s">
        <v>404</v>
      </c>
      <c r="D8" s="23" t="s">
        <v>8</v>
      </c>
      <c r="E8" s="24">
        <v>1680.5143352</v>
      </c>
      <c r="F8" s="24">
        <v>1732.3517086</v>
      </c>
      <c r="G8" s="24">
        <v>5942.9634644</v>
      </c>
      <c r="H8" s="25">
        <f t="shared" ref="H8:H15" si="0">IF(F8&gt;0,((G8-F8)/F8),((G8-F8)/(-F8)))</f>
        <v>2.43057557821374</v>
      </c>
      <c r="I8" s="46" t="s">
        <v>647</v>
      </c>
      <c r="J8" s="47" t="s">
        <v>648</v>
      </c>
      <c r="K8" s="48">
        <v>200</v>
      </c>
      <c r="L8" s="48">
        <v>200</v>
      </c>
      <c r="M8" s="48">
        <v>0</v>
      </c>
      <c r="N8" s="20"/>
      <c r="O8" s="20"/>
    </row>
    <row r="9" s="5" customFormat="1" ht="32.1" hidden="1" customHeight="1" spans="1:15">
      <c r="A9" s="20">
        <v>2</v>
      </c>
      <c r="B9" s="21" t="s">
        <v>405</v>
      </c>
      <c r="C9" s="22" t="s">
        <v>406</v>
      </c>
      <c r="D9" s="23" t="s">
        <v>8</v>
      </c>
      <c r="E9" s="24">
        <v>946.1337265</v>
      </c>
      <c r="F9" s="24">
        <v>788.7986118</v>
      </c>
      <c r="G9" s="24">
        <v>3700.3377098</v>
      </c>
      <c r="H9" s="25">
        <f t="shared" si="0"/>
        <v>3.69110575810473</v>
      </c>
      <c r="I9" s="46" t="s">
        <v>647</v>
      </c>
      <c r="J9" s="47" t="s">
        <v>648</v>
      </c>
      <c r="K9" s="48">
        <v>200</v>
      </c>
      <c r="L9" s="48">
        <v>200</v>
      </c>
      <c r="M9" s="48">
        <v>0</v>
      </c>
      <c r="N9" s="20"/>
      <c r="O9" s="20"/>
    </row>
    <row r="10" s="5" customFormat="1" ht="32.1" hidden="1" customHeight="1" spans="1:15">
      <c r="A10" s="20">
        <v>3</v>
      </c>
      <c r="B10" s="21" t="s">
        <v>407</v>
      </c>
      <c r="C10" s="22" t="s">
        <v>408</v>
      </c>
      <c r="D10" s="23" t="s">
        <v>8</v>
      </c>
      <c r="E10" s="24">
        <v>213.1328524</v>
      </c>
      <c r="F10" s="24">
        <v>635.4435165</v>
      </c>
      <c r="G10" s="24">
        <v>3364.786992</v>
      </c>
      <c r="H10" s="25">
        <f t="shared" si="0"/>
        <v>4.29517872891854</v>
      </c>
      <c r="I10" s="46" t="s">
        <v>647</v>
      </c>
      <c r="J10" s="47" t="s">
        <v>648</v>
      </c>
      <c r="K10" s="48">
        <v>200</v>
      </c>
      <c r="L10" s="48">
        <v>200</v>
      </c>
      <c r="M10" s="48">
        <v>0</v>
      </c>
      <c r="N10" s="20"/>
      <c r="O10" s="20"/>
    </row>
    <row r="11" s="6" customFormat="1" ht="32.1" hidden="1" customHeight="1" spans="1:16382">
      <c r="A11" s="20">
        <v>4</v>
      </c>
      <c r="B11" s="21" t="s">
        <v>9</v>
      </c>
      <c r="C11" s="22" t="s">
        <v>399</v>
      </c>
      <c r="D11" s="23" t="s">
        <v>10</v>
      </c>
      <c r="E11" s="24">
        <v>503.2327558</v>
      </c>
      <c r="F11" s="24">
        <v>3272.1700312</v>
      </c>
      <c r="G11" s="24">
        <v>4160.5307467</v>
      </c>
      <c r="H11" s="25">
        <f t="shared" si="0"/>
        <v>0.271489778046226</v>
      </c>
      <c r="I11" s="46" t="s">
        <v>647</v>
      </c>
      <c r="J11" s="47" t="s">
        <v>648</v>
      </c>
      <c r="K11" s="48">
        <v>200</v>
      </c>
      <c r="L11" s="48">
        <v>200</v>
      </c>
      <c r="M11" s="48">
        <v>0</v>
      </c>
      <c r="N11" s="20"/>
      <c r="O11" s="2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</row>
    <row r="12" s="5" customFormat="1" ht="32.1" hidden="1" customHeight="1" spans="1:15">
      <c r="A12" s="20">
        <v>5</v>
      </c>
      <c r="B12" s="21" t="s">
        <v>409</v>
      </c>
      <c r="C12" s="22" t="s">
        <v>410</v>
      </c>
      <c r="D12" s="23" t="s">
        <v>17</v>
      </c>
      <c r="E12" s="24">
        <v>2293.9805663</v>
      </c>
      <c r="F12" s="24">
        <v>2312.9857748</v>
      </c>
      <c r="G12" s="24">
        <v>5701.8064222</v>
      </c>
      <c r="H12" s="25">
        <f t="shared" si="0"/>
        <v>1.46512818380521</v>
      </c>
      <c r="I12" s="46" t="s">
        <v>647</v>
      </c>
      <c r="J12" s="47" t="s">
        <v>648</v>
      </c>
      <c r="K12" s="48">
        <v>200</v>
      </c>
      <c r="L12" s="48">
        <v>200</v>
      </c>
      <c r="M12" s="48">
        <v>0</v>
      </c>
      <c r="N12" s="20"/>
      <c r="O12" s="20"/>
    </row>
    <row r="13" s="5" customFormat="1" ht="32.1" hidden="1" customHeight="1" spans="1:15">
      <c r="A13" s="20">
        <v>6</v>
      </c>
      <c r="B13" s="21" t="s">
        <v>411</v>
      </c>
      <c r="C13" s="22" t="s">
        <v>412</v>
      </c>
      <c r="D13" s="23" t="s">
        <v>17</v>
      </c>
      <c r="E13" s="24">
        <v>397.7629678</v>
      </c>
      <c r="F13" s="24">
        <v>1706.6192466</v>
      </c>
      <c r="G13" s="24">
        <v>6007.2701854</v>
      </c>
      <c r="H13" s="25">
        <f t="shared" si="0"/>
        <v>2.51998267766401</v>
      </c>
      <c r="I13" s="46" t="s">
        <v>647</v>
      </c>
      <c r="J13" s="47" t="s">
        <v>648</v>
      </c>
      <c r="K13" s="48">
        <v>200</v>
      </c>
      <c r="L13" s="48">
        <v>200</v>
      </c>
      <c r="M13" s="48">
        <v>0</v>
      </c>
      <c r="N13" s="20"/>
      <c r="O13" s="20"/>
    </row>
    <row r="14" s="5" customFormat="1" ht="32.1" hidden="1" customHeight="1" spans="1:15">
      <c r="A14" s="20">
        <v>7</v>
      </c>
      <c r="B14" s="21" t="s">
        <v>391</v>
      </c>
      <c r="C14" s="22" t="s">
        <v>392</v>
      </c>
      <c r="D14" s="23" t="s">
        <v>12</v>
      </c>
      <c r="E14" s="24">
        <v>34024.0526487</v>
      </c>
      <c r="F14" s="24">
        <v>47662.1027396</v>
      </c>
      <c r="G14" s="24">
        <v>166495.7473694</v>
      </c>
      <c r="H14" s="25">
        <f t="shared" si="0"/>
        <v>2.49325224443082</v>
      </c>
      <c r="I14" s="46" t="s">
        <v>647</v>
      </c>
      <c r="J14" s="47" t="s">
        <v>648</v>
      </c>
      <c r="K14" s="48">
        <v>200</v>
      </c>
      <c r="L14" s="48">
        <v>200</v>
      </c>
      <c r="M14" s="48">
        <v>0</v>
      </c>
      <c r="N14" s="20"/>
      <c r="O14" s="20"/>
    </row>
    <row r="15" s="5" customFormat="1" ht="32.1" hidden="1" customHeight="1" spans="1:15">
      <c r="A15" s="20">
        <v>8</v>
      </c>
      <c r="B15" s="21" t="s">
        <v>401</v>
      </c>
      <c r="C15" s="22" t="s">
        <v>402</v>
      </c>
      <c r="D15" s="23" t="s">
        <v>27</v>
      </c>
      <c r="E15" s="24">
        <v>855.6838547</v>
      </c>
      <c r="F15" s="24">
        <v>1193.3033534</v>
      </c>
      <c r="G15" s="24">
        <v>6597.8019342</v>
      </c>
      <c r="H15" s="25">
        <f t="shared" si="0"/>
        <v>4.52902320721828</v>
      </c>
      <c r="I15" s="46" t="s">
        <v>647</v>
      </c>
      <c r="J15" s="47" t="s">
        <v>648</v>
      </c>
      <c r="K15" s="48">
        <v>200</v>
      </c>
      <c r="L15" s="48">
        <v>200</v>
      </c>
      <c r="M15" s="48">
        <v>0</v>
      </c>
      <c r="N15" s="20"/>
      <c r="O15" s="20"/>
    </row>
    <row r="16" s="4" customFormat="1" ht="32.1" customHeight="1" spans="1:15">
      <c r="A16" s="18"/>
      <c r="B16" s="18" t="s">
        <v>649</v>
      </c>
      <c r="C16" s="18"/>
      <c r="D16" s="18"/>
      <c r="E16" s="19">
        <f>SUM(E17:E25)</f>
        <v>162914.2660346</v>
      </c>
      <c r="F16" s="19">
        <f>SUM(F17:F25)</f>
        <v>160590.0646455</v>
      </c>
      <c r="G16" s="19">
        <f>SUM(G17:G25)</f>
        <v>421397.6903445</v>
      </c>
      <c r="H16" s="19"/>
      <c r="I16" s="19"/>
      <c r="J16" s="44"/>
      <c r="K16" s="45">
        <f>SUM(K17:K25)</f>
        <v>3800</v>
      </c>
      <c r="L16" s="45">
        <f>SUM(L17:L25)</f>
        <v>1800</v>
      </c>
      <c r="M16" s="45">
        <f>SUM(M17:M25)</f>
        <v>2000</v>
      </c>
      <c r="N16" s="45">
        <f>SUM(N17:N25)</f>
        <v>0</v>
      </c>
      <c r="O16" s="45">
        <f>SUM(O17:O25)</f>
        <v>0</v>
      </c>
    </row>
    <row r="17" s="5" customFormat="1" ht="32.1" hidden="1" customHeight="1" spans="1:15">
      <c r="A17" s="20">
        <v>1</v>
      </c>
      <c r="B17" s="21" t="s">
        <v>422</v>
      </c>
      <c r="C17" s="22" t="s">
        <v>423</v>
      </c>
      <c r="D17" s="23" t="s">
        <v>8</v>
      </c>
      <c r="E17" s="24">
        <v>4153.7237048</v>
      </c>
      <c r="F17" s="24">
        <v>8422.6149152</v>
      </c>
      <c r="G17" s="24">
        <v>18067.3859572</v>
      </c>
      <c r="H17" s="25">
        <f>IF(F17&gt;0,((G17-F17)/F17),((G17-F17)/(-F17)))</f>
        <v>1.1451041201699</v>
      </c>
      <c r="I17" s="46" t="s">
        <v>647</v>
      </c>
      <c r="J17" s="47" t="s">
        <v>648</v>
      </c>
      <c r="K17" s="48">
        <v>200</v>
      </c>
      <c r="L17" s="48">
        <v>200</v>
      </c>
      <c r="M17" s="48">
        <v>0</v>
      </c>
      <c r="N17" s="20"/>
      <c r="O17" s="20"/>
    </row>
    <row r="18" s="5" customFormat="1" ht="32.1" hidden="1" customHeight="1" spans="1:15">
      <c r="A18" s="20">
        <v>2</v>
      </c>
      <c r="B18" s="21" t="s">
        <v>424</v>
      </c>
      <c r="C18" s="22" t="s">
        <v>425</v>
      </c>
      <c r="D18" s="23" t="s">
        <v>10</v>
      </c>
      <c r="E18" s="24">
        <v>3909.4181097</v>
      </c>
      <c r="F18" s="24">
        <v>4249.5374725</v>
      </c>
      <c r="G18" s="24">
        <v>7275.6077051</v>
      </c>
      <c r="H18" s="25">
        <f t="shared" ref="H18:H25" si="1">IF(F18&gt;0,((G18-F18)/F18),((G18-F18)/(-F18)))</f>
        <v>0.712094022510117</v>
      </c>
      <c r="I18" s="46" t="s">
        <v>647</v>
      </c>
      <c r="J18" s="47" t="s">
        <v>648</v>
      </c>
      <c r="K18" s="48">
        <v>200</v>
      </c>
      <c r="L18" s="48">
        <v>200</v>
      </c>
      <c r="M18" s="48">
        <v>0</v>
      </c>
      <c r="N18" s="20"/>
      <c r="O18" s="20"/>
    </row>
    <row r="19" s="5" customFormat="1" ht="32.1" hidden="1" customHeight="1" spans="1:15">
      <c r="A19" s="20">
        <v>3</v>
      </c>
      <c r="B19" s="21" t="s">
        <v>428</v>
      </c>
      <c r="C19" s="22" t="s">
        <v>429</v>
      </c>
      <c r="D19" s="23" t="s">
        <v>17</v>
      </c>
      <c r="E19" s="24">
        <v>9912.5805325</v>
      </c>
      <c r="F19" s="24">
        <v>16453.9417712</v>
      </c>
      <c r="G19" s="24">
        <v>42738.0683032</v>
      </c>
      <c r="H19" s="25">
        <f t="shared" si="1"/>
        <v>1.59743646218599</v>
      </c>
      <c r="I19" s="46" t="s">
        <v>647</v>
      </c>
      <c r="J19" s="47" t="s">
        <v>648</v>
      </c>
      <c r="K19" s="48">
        <v>200</v>
      </c>
      <c r="L19" s="48">
        <v>200</v>
      </c>
      <c r="M19" s="48">
        <v>0</v>
      </c>
      <c r="N19" s="20"/>
      <c r="O19" s="20"/>
    </row>
    <row r="20" s="5" customFormat="1" ht="32.1" customHeight="1" spans="1:15">
      <c r="A20" s="20">
        <v>4</v>
      </c>
      <c r="B20" s="21" t="s">
        <v>416</v>
      </c>
      <c r="C20" s="22" t="s">
        <v>417</v>
      </c>
      <c r="D20" s="23" t="s">
        <v>12</v>
      </c>
      <c r="E20" s="24">
        <v>6959.2184972</v>
      </c>
      <c r="F20" s="24">
        <v>5894.5702199</v>
      </c>
      <c r="G20" s="24">
        <v>33148.8815004</v>
      </c>
      <c r="H20" s="25">
        <f t="shared" si="1"/>
        <v>4.62362992784271</v>
      </c>
      <c r="I20" s="46" t="s">
        <v>647</v>
      </c>
      <c r="J20" s="47" t="s">
        <v>650</v>
      </c>
      <c r="K20" s="48">
        <v>1200</v>
      </c>
      <c r="L20" s="48">
        <v>200</v>
      </c>
      <c r="M20" s="48">
        <v>1000</v>
      </c>
      <c r="N20" s="20"/>
      <c r="O20" s="20"/>
    </row>
    <row r="21" s="5" customFormat="1" ht="32.1" hidden="1" customHeight="1" spans="1:15">
      <c r="A21" s="20">
        <v>5</v>
      </c>
      <c r="B21" s="21" t="s">
        <v>426</v>
      </c>
      <c r="C21" s="22" t="s">
        <v>427</v>
      </c>
      <c r="D21" s="23" t="s">
        <v>12</v>
      </c>
      <c r="E21" s="24">
        <v>130769.0284563</v>
      </c>
      <c r="F21" s="24">
        <v>118196.3276614</v>
      </c>
      <c r="G21" s="24">
        <v>291135.4344694</v>
      </c>
      <c r="H21" s="25">
        <f t="shared" si="1"/>
        <v>1.46315126899224</v>
      </c>
      <c r="I21" s="46" t="s">
        <v>647</v>
      </c>
      <c r="J21" s="47" t="s">
        <v>648</v>
      </c>
      <c r="K21" s="48">
        <v>200</v>
      </c>
      <c r="L21" s="48">
        <v>200</v>
      </c>
      <c r="M21" s="48">
        <v>0</v>
      </c>
      <c r="N21" s="20"/>
      <c r="O21" s="20"/>
    </row>
    <row r="22" s="5" customFormat="1" ht="32.1" hidden="1" customHeight="1" spans="1:15">
      <c r="A22" s="20">
        <v>6</v>
      </c>
      <c r="B22" s="21" t="s">
        <v>430</v>
      </c>
      <c r="C22" s="22" t="s">
        <v>431</v>
      </c>
      <c r="D22" s="23" t="s">
        <v>29</v>
      </c>
      <c r="E22" s="24">
        <v>2243.6003364</v>
      </c>
      <c r="F22" s="24">
        <v>1643.7109724</v>
      </c>
      <c r="G22" s="24">
        <v>4723.5451584</v>
      </c>
      <c r="H22" s="25">
        <f t="shared" si="1"/>
        <v>1.87370787061371</v>
      </c>
      <c r="I22" s="46" t="s">
        <v>647</v>
      </c>
      <c r="J22" s="47" t="s">
        <v>648</v>
      </c>
      <c r="K22" s="48">
        <v>200</v>
      </c>
      <c r="L22" s="48">
        <v>200</v>
      </c>
      <c r="M22" s="48">
        <v>0</v>
      </c>
      <c r="N22" s="20"/>
      <c r="O22" s="20"/>
    </row>
    <row r="23" s="5" customFormat="1" ht="32.1" customHeight="1" spans="1:15">
      <c r="A23" s="20">
        <v>7</v>
      </c>
      <c r="B23" s="21" t="s">
        <v>419</v>
      </c>
      <c r="C23" s="22" t="s">
        <v>421</v>
      </c>
      <c r="D23" s="23" t="s">
        <v>60</v>
      </c>
      <c r="E23" s="24">
        <v>1983.1137737</v>
      </c>
      <c r="F23" s="24">
        <v>2524.7307807</v>
      </c>
      <c r="G23" s="24">
        <v>16002.8005204</v>
      </c>
      <c r="H23" s="25">
        <f t="shared" si="1"/>
        <v>5.33841859208573</v>
      </c>
      <c r="I23" s="46" t="s">
        <v>647</v>
      </c>
      <c r="J23" s="47" t="s">
        <v>650</v>
      </c>
      <c r="K23" s="48">
        <v>1200</v>
      </c>
      <c r="L23" s="48">
        <v>200</v>
      </c>
      <c r="M23" s="48">
        <v>1000</v>
      </c>
      <c r="N23" s="20"/>
      <c r="O23" s="20"/>
    </row>
    <row r="24" s="5" customFormat="1" ht="32.1" hidden="1" customHeight="1" spans="1:15">
      <c r="A24" s="20">
        <v>8</v>
      </c>
      <c r="B24" s="21" t="s">
        <v>434</v>
      </c>
      <c r="C24" s="22" t="s">
        <v>435</v>
      </c>
      <c r="D24" s="23" t="s">
        <v>60</v>
      </c>
      <c r="E24" s="24">
        <v>1086.807034</v>
      </c>
      <c r="F24" s="24">
        <v>1803.5079954</v>
      </c>
      <c r="G24" s="24">
        <v>3750.1427266</v>
      </c>
      <c r="H24" s="25">
        <f t="shared" si="1"/>
        <v>1.07936018923401</v>
      </c>
      <c r="I24" s="46" t="s">
        <v>647</v>
      </c>
      <c r="J24" s="47" t="s">
        <v>648</v>
      </c>
      <c r="K24" s="48">
        <v>200</v>
      </c>
      <c r="L24" s="48">
        <v>200</v>
      </c>
      <c r="M24" s="48">
        <v>0</v>
      </c>
      <c r="N24" s="20"/>
      <c r="O24" s="20"/>
    </row>
    <row r="25" s="6" customFormat="1" ht="32.1" hidden="1" customHeight="1" spans="1:16382">
      <c r="A25" s="20">
        <v>9</v>
      </c>
      <c r="B25" s="21" t="s">
        <v>432</v>
      </c>
      <c r="C25" s="22" t="s">
        <v>433</v>
      </c>
      <c r="D25" s="23" t="s">
        <v>63</v>
      </c>
      <c r="E25" s="24">
        <v>1896.77559</v>
      </c>
      <c r="F25" s="24">
        <v>1401.1228568</v>
      </c>
      <c r="G25" s="24">
        <v>4555.8240038</v>
      </c>
      <c r="H25" s="25">
        <f t="shared" si="1"/>
        <v>2.25155212598913</v>
      </c>
      <c r="I25" s="46" t="s">
        <v>647</v>
      </c>
      <c r="J25" s="47" t="s">
        <v>648</v>
      </c>
      <c r="K25" s="48">
        <v>200</v>
      </c>
      <c r="L25" s="48">
        <v>200</v>
      </c>
      <c r="M25" s="48">
        <v>0</v>
      </c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</row>
    <row r="26" s="4" customFormat="1" ht="32.1" customHeight="1" spans="1:15">
      <c r="A26" s="18"/>
      <c r="B26" s="26" t="s">
        <v>651</v>
      </c>
      <c r="C26" s="18"/>
      <c r="D26" s="18"/>
      <c r="E26" s="19">
        <f>SUM(E27:E35)</f>
        <v>7824.4496444</v>
      </c>
      <c r="F26" s="19">
        <f>SUM(F27:F35)</f>
        <v>14955.0129557</v>
      </c>
      <c r="G26" s="19">
        <f>SUM(G27:G35)</f>
        <v>89375.1256244</v>
      </c>
      <c r="H26" s="19"/>
      <c r="I26" s="19"/>
      <c r="J26" s="44"/>
      <c r="K26" s="45">
        <f>SUM(K27:K35)</f>
        <v>4400</v>
      </c>
      <c r="L26" s="45">
        <f>SUM(L27:L35)</f>
        <v>1400</v>
      </c>
      <c r="M26" s="45">
        <f>SUM(M27:M35)</f>
        <v>3000</v>
      </c>
      <c r="N26" s="45">
        <f>SUM(N27:N35)</f>
        <v>2</v>
      </c>
      <c r="O26" s="45">
        <f>SUM(O27:O35)</f>
        <v>0</v>
      </c>
    </row>
    <row r="27" s="5" customFormat="1" ht="32.1" hidden="1" customHeight="1" spans="1:15">
      <c r="A27" s="20">
        <v>1</v>
      </c>
      <c r="B27" s="21" t="s">
        <v>450</v>
      </c>
      <c r="C27" s="22" t="s">
        <v>451</v>
      </c>
      <c r="D27" s="23" t="s">
        <v>8</v>
      </c>
      <c r="E27" s="24">
        <v>362.0641279</v>
      </c>
      <c r="F27" s="24">
        <v>542.2755126</v>
      </c>
      <c r="G27" s="24">
        <v>1376.888169</v>
      </c>
      <c r="H27" s="25">
        <f t="shared" ref="H27:H35" si="2">IF(F27&gt;0,((G27-F27)/F27),((G27-F27)/(-F27)))</f>
        <v>1.53909338889075</v>
      </c>
      <c r="I27" s="46" t="s">
        <v>647</v>
      </c>
      <c r="J27" s="47" t="s">
        <v>648</v>
      </c>
      <c r="K27" s="48">
        <v>200</v>
      </c>
      <c r="L27" s="48">
        <v>200</v>
      </c>
      <c r="M27" s="48">
        <v>0</v>
      </c>
      <c r="N27" s="20"/>
      <c r="O27" s="20"/>
    </row>
    <row r="28" s="5" customFormat="1" ht="32.1" hidden="1" customHeight="1" spans="1:15">
      <c r="A28" s="27">
        <v>2</v>
      </c>
      <c r="B28" s="28" t="s">
        <v>455</v>
      </c>
      <c r="C28" s="29" t="s">
        <v>456</v>
      </c>
      <c r="D28" s="30" t="s">
        <v>8</v>
      </c>
      <c r="E28" s="31">
        <v>163.1848234</v>
      </c>
      <c r="F28" s="31">
        <v>13.9164816</v>
      </c>
      <c r="G28" s="31">
        <v>288.8209874</v>
      </c>
      <c r="H28" s="32">
        <f t="shared" si="2"/>
        <v>19.7538798743498</v>
      </c>
      <c r="I28" s="49" t="s">
        <v>647</v>
      </c>
      <c r="J28" s="50" t="s">
        <v>648</v>
      </c>
      <c r="K28" s="51"/>
      <c r="L28" s="51">
        <v>0</v>
      </c>
      <c r="M28" s="51">
        <v>0</v>
      </c>
      <c r="N28" s="27">
        <v>1</v>
      </c>
      <c r="O28" s="27"/>
    </row>
    <row r="29" s="5" customFormat="1" ht="32.1" hidden="1" customHeight="1" spans="1:15">
      <c r="A29" s="27">
        <v>3</v>
      </c>
      <c r="B29" s="28" t="s">
        <v>440</v>
      </c>
      <c r="C29" s="29" t="s">
        <v>441</v>
      </c>
      <c r="D29" s="30" t="s">
        <v>10</v>
      </c>
      <c r="E29" s="31">
        <v>1.595698</v>
      </c>
      <c r="F29" s="31">
        <v>140.544451</v>
      </c>
      <c r="G29" s="31">
        <v>229.9191765</v>
      </c>
      <c r="H29" s="32">
        <f t="shared" si="2"/>
        <v>0.635917852779545</v>
      </c>
      <c r="I29" s="49" t="s">
        <v>647</v>
      </c>
      <c r="J29" s="50" t="s">
        <v>648</v>
      </c>
      <c r="K29" s="51"/>
      <c r="L29" s="51">
        <v>0</v>
      </c>
      <c r="M29" s="51">
        <v>0</v>
      </c>
      <c r="N29" s="27">
        <v>1</v>
      </c>
      <c r="O29" s="27"/>
    </row>
    <row r="30" s="5" customFormat="1" ht="32.1" customHeight="1" spans="1:15">
      <c r="A30" s="20">
        <v>4</v>
      </c>
      <c r="B30" s="21" t="s">
        <v>39</v>
      </c>
      <c r="C30" s="22" t="s">
        <v>439</v>
      </c>
      <c r="D30" s="23" t="s">
        <v>17</v>
      </c>
      <c r="E30" s="24">
        <v>3159.0781149</v>
      </c>
      <c r="F30" s="24">
        <v>8086.9181512</v>
      </c>
      <c r="G30" s="24">
        <v>61377.9674998</v>
      </c>
      <c r="H30" s="25">
        <f t="shared" si="2"/>
        <v>6.58978468091609</v>
      </c>
      <c r="I30" s="46" t="s">
        <v>647</v>
      </c>
      <c r="J30" s="47" t="s">
        <v>650</v>
      </c>
      <c r="K30" s="48">
        <v>2200</v>
      </c>
      <c r="L30" s="48">
        <v>200</v>
      </c>
      <c r="M30" s="48">
        <v>2000</v>
      </c>
      <c r="N30" s="20"/>
      <c r="O30" s="20"/>
    </row>
    <row r="31" s="5" customFormat="1" ht="32.1" customHeight="1" spans="1:15">
      <c r="A31" s="20">
        <v>5</v>
      </c>
      <c r="B31" s="21" t="s">
        <v>442</v>
      </c>
      <c r="C31" s="22" t="s">
        <v>443</v>
      </c>
      <c r="D31" s="23" t="s">
        <v>17</v>
      </c>
      <c r="E31" s="24">
        <v>1126.466516</v>
      </c>
      <c r="F31" s="24">
        <v>2954.1826072</v>
      </c>
      <c r="G31" s="24">
        <v>13095.6203868</v>
      </c>
      <c r="H31" s="25">
        <f t="shared" si="2"/>
        <v>3.43290822811124</v>
      </c>
      <c r="I31" s="46" t="s">
        <v>647</v>
      </c>
      <c r="J31" s="47" t="s">
        <v>650</v>
      </c>
      <c r="K31" s="48">
        <v>1200</v>
      </c>
      <c r="L31" s="48">
        <v>200</v>
      </c>
      <c r="M31" s="48">
        <v>1000</v>
      </c>
      <c r="N31" s="20"/>
      <c r="O31" s="20"/>
    </row>
    <row r="32" s="6" customFormat="1" ht="32.1" hidden="1" customHeight="1" spans="1:16382">
      <c r="A32" s="20">
        <v>6</v>
      </c>
      <c r="B32" s="21" t="s">
        <v>446</v>
      </c>
      <c r="C32" s="22" t="s">
        <v>447</v>
      </c>
      <c r="D32" s="23" t="s">
        <v>17</v>
      </c>
      <c r="E32" s="24">
        <v>77.0534953</v>
      </c>
      <c r="F32" s="24">
        <v>256.5864212</v>
      </c>
      <c r="G32" s="24">
        <v>1759.5746058</v>
      </c>
      <c r="H32" s="25">
        <f t="shared" si="2"/>
        <v>5.85762947848465</v>
      </c>
      <c r="I32" s="46" t="s">
        <v>647</v>
      </c>
      <c r="J32" s="47" t="s">
        <v>648</v>
      </c>
      <c r="K32" s="48">
        <v>200</v>
      </c>
      <c r="L32" s="48">
        <v>200</v>
      </c>
      <c r="M32" s="48">
        <v>0</v>
      </c>
      <c r="N32" s="20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</row>
    <row r="33" s="5" customFormat="1" ht="32.1" hidden="1" customHeight="1" spans="1:15">
      <c r="A33" s="20">
        <v>7</v>
      </c>
      <c r="B33" s="21" t="s">
        <v>37</v>
      </c>
      <c r="C33" s="22" t="s">
        <v>452</v>
      </c>
      <c r="D33" s="23" t="s">
        <v>29</v>
      </c>
      <c r="E33" s="24">
        <v>328.5496699</v>
      </c>
      <c r="F33" s="24">
        <v>-295.990879</v>
      </c>
      <c r="G33" s="24">
        <v>3377.6484758</v>
      </c>
      <c r="H33" s="25">
        <f t="shared" si="2"/>
        <v>12.4113262111702</v>
      </c>
      <c r="I33" s="46" t="s">
        <v>647</v>
      </c>
      <c r="J33" s="47" t="s">
        <v>648</v>
      </c>
      <c r="K33" s="48">
        <v>200</v>
      </c>
      <c r="L33" s="48">
        <v>200</v>
      </c>
      <c r="M33" s="48">
        <v>0</v>
      </c>
      <c r="N33" s="20"/>
      <c r="O33" s="20"/>
    </row>
    <row r="34" s="5" customFormat="1" ht="32.1" hidden="1" customHeight="1" spans="1:15">
      <c r="A34" s="20">
        <v>8</v>
      </c>
      <c r="B34" s="21" t="s">
        <v>453</v>
      </c>
      <c r="C34" s="22" t="s">
        <v>454</v>
      </c>
      <c r="D34" s="23" t="s">
        <v>118</v>
      </c>
      <c r="E34" s="24">
        <v>576.2154047</v>
      </c>
      <c r="F34" s="24">
        <v>1085.0332108</v>
      </c>
      <c r="G34" s="24">
        <v>2905.5616634</v>
      </c>
      <c r="H34" s="25">
        <f t="shared" si="2"/>
        <v>1.6778550504069</v>
      </c>
      <c r="I34" s="46" t="s">
        <v>647</v>
      </c>
      <c r="J34" s="47" t="s">
        <v>648</v>
      </c>
      <c r="K34" s="48">
        <v>200</v>
      </c>
      <c r="L34" s="48">
        <v>200</v>
      </c>
      <c r="M34" s="48">
        <v>0</v>
      </c>
      <c r="N34" s="20"/>
      <c r="O34" s="20"/>
    </row>
    <row r="35" s="5" customFormat="1" ht="32.1" hidden="1" customHeight="1" spans="1:15">
      <c r="A35" s="20">
        <v>9</v>
      </c>
      <c r="B35" s="21" t="s">
        <v>448</v>
      </c>
      <c r="C35" s="22" t="s">
        <v>449</v>
      </c>
      <c r="D35" s="23" t="s">
        <v>43</v>
      </c>
      <c r="E35" s="24">
        <v>2030.2417943</v>
      </c>
      <c r="F35" s="24">
        <v>2171.5469991</v>
      </c>
      <c r="G35" s="24">
        <v>4963.1246599</v>
      </c>
      <c r="H35" s="25">
        <f t="shared" si="2"/>
        <v>1.28552486405174</v>
      </c>
      <c r="I35" s="46" t="s">
        <v>647</v>
      </c>
      <c r="J35" s="47" t="s">
        <v>648</v>
      </c>
      <c r="K35" s="48">
        <v>200</v>
      </c>
      <c r="L35" s="48">
        <v>200</v>
      </c>
      <c r="M35" s="48">
        <v>0</v>
      </c>
      <c r="N35" s="20"/>
      <c r="O35" s="20"/>
    </row>
    <row r="36" s="4" customFormat="1" ht="32.1" customHeight="1" spans="1:15">
      <c r="A36" s="18"/>
      <c r="B36" s="18" t="s">
        <v>652</v>
      </c>
      <c r="C36" s="18"/>
      <c r="D36" s="18"/>
      <c r="E36" s="19">
        <f>SUM(E37:E46)</f>
        <v>66290.8259614</v>
      </c>
      <c r="F36" s="19">
        <f>SUM(F37:F46)</f>
        <v>35966.7258831</v>
      </c>
      <c r="G36" s="19">
        <f>SUM(G37:G46)</f>
        <v>233415.5656732</v>
      </c>
      <c r="H36" s="19"/>
      <c r="I36" s="19"/>
      <c r="J36" s="44"/>
      <c r="K36" s="45">
        <f>SUM(K37:K46)</f>
        <v>4500</v>
      </c>
      <c r="L36" s="45">
        <f>SUM(L37:L46)</f>
        <v>2000</v>
      </c>
      <c r="M36" s="45">
        <f>SUM(M37:M46)</f>
        <v>2500</v>
      </c>
      <c r="N36" s="45">
        <f>SUM(N37:N46)</f>
        <v>0</v>
      </c>
      <c r="O36" s="45">
        <f>SUM(O37:O46)</f>
        <v>0</v>
      </c>
    </row>
    <row r="37" s="5" customFormat="1" ht="32.1" hidden="1" customHeight="1" spans="1:15">
      <c r="A37" s="20">
        <v>1</v>
      </c>
      <c r="B37" s="21" t="s">
        <v>469</v>
      </c>
      <c r="C37" s="22" t="s">
        <v>470</v>
      </c>
      <c r="D37" s="23" t="s">
        <v>8</v>
      </c>
      <c r="E37" s="24">
        <v>307.9928178</v>
      </c>
      <c r="F37" s="24">
        <v>330.3523087</v>
      </c>
      <c r="G37" s="24">
        <v>7826.0480486</v>
      </c>
      <c r="H37" s="25">
        <f>(G37-F37)/F37</f>
        <v>22.6900056167218</v>
      </c>
      <c r="I37" s="46" t="s">
        <v>647</v>
      </c>
      <c r="J37" s="47" t="s">
        <v>648</v>
      </c>
      <c r="K37" s="48">
        <v>200</v>
      </c>
      <c r="L37" s="48">
        <v>200</v>
      </c>
      <c r="M37" s="48">
        <v>0</v>
      </c>
      <c r="N37" s="20"/>
      <c r="O37" s="20"/>
    </row>
    <row r="38" s="5" customFormat="1" ht="32.1" hidden="1" customHeight="1" spans="1:15">
      <c r="A38" s="20">
        <v>2</v>
      </c>
      <c r="B38" s="21" t="s">
        <v>471</v>
      </c>
      <c r="C38" s="22" t="s">
        <v>472</v>
      </c>
      <c r="D38" s="23" t="s">
        <v>8</v>
      </c>
      <c r="E38" s="24">
        <v>863.3288091</v>
      </c>
      <c r="F38" s="24">
        <v>1287.8442051</v>
      </c>
      <c r="G38" s="24">
        <v>3277.3780336</v>
      </c>
      <c r="H38" s="25">
        <f>(G38-F38)/F38</f>
        <v>1.54485598539112</v>
      </c>
      <c r="I38" s="46" t="s">
        <v>647</v>
      </c>
      <c r="J38" s="47" t="s">
        <v>648</v>
      </c>
      <c r="K38" s="48">
        <v>200</v>
      </c>
      <c r="L38" s="48">
        <v>200</v>
      </c>
      <c r="M38" s="48">
        <v>0</v>
      </c>
      <c r="N38" s="20"/>
      <c r="O38" s="20"/>
    </row>
    <row r="39" s="5" customFormat="1" ht="32.1" customHeight="1" spans="1:15">
      <c r="A39" s="20">
        <v>3</v>
      </c>
      <c r="B39" s="21" t="s">
        <v>462</v>
      </c>
      <c r="C39" s="22" t="s">
        <v>463</v>
      </c>
      <c r="D39" s="23" t="s">
        <v>19</v>
      </c>
      <c r="E39" s="24">
        <v>7466.6595533</v>
      </c>
      <c r="F39" s="24">
        <v>3342.9930758</v>
      </c>
      <c r="G39" s="24">
        <v>13767.4029098</v>
      </c>
      <c r="H39" s="25">
        <f t="shared" ref="H39:H46" si="3">IF(F39&gt;0,((G39-F39)/F39),((G39-F39)/(-F39)))</f>
        <v>3.11828639713989</v>
      </c>
      <c r="I39" s="46" t="s">
        <v>647</v>
      </c>
      <c r="J39" s="47" t="s">
        <v>653</v>
      </c>
      <c r="K39" s="48">
        <v>700</v>
      </c>
      <c r="L39" s="48">
        <v>200</v>
      </c>
      <c r="M39" s="48">
        <v>500</v>
      </c>
      <c r="N39" s="20"/>
      <c r="O39" s="20"/>
    </row>
    <row r="40" s="5" customFormat="1" ht="32.1" hidden="1" customHeight="1" spans="1:15">
      <c r="A40" s="20">
        <v>4</v>
      </c>
      <c r="B40" s="21" t="s">
        <v>467</v>
      </c>
      <c r="C40" s="22" t="s">
        <v>468</v>
      </c>
      <c r="D40" s="23" t="s">
        <v>19</v>
      </c>
      <c r="E40" s="24">
        <v>4881.8435165</v>
      </c>
      <c r="F40" s="24">
        <v>5898.6153808</v>
      </c>
      <c r="G40" s="24">
        <v>18314.946987</v>
      </c>
      <c r="H40" s="25">
        <f t="shared" si="3"/>
        <v>2.10495697797405</v>
      </c>
      <c r="I40" s="46" t="s">
        <v>647</v>
      </c>
      <c r="J40" s="47" t="s">
        <v>648</v>
      </c>
      <c r="K40" s="48">
        <v>200</v>
      </c>
      <c r="L40" s="48">
        <v>200</v>
      </c>
      <c r="M40" s="48">
        <v>0</v>
      </c>
      <c r="N40" s="20"/>
      <c r="O40" s="20"/>
    </row>
    <row r="41" s="5" customFormat="1" ht="32.1" hidden="1" customHeight="1" spans="1:15">
      <c r="A41" s="20">
        <v>5</v>
      </c>
      <c r="B41" s="21" t="s">
        <v>460</v>
      </c>
      <c r="C41" s="22" t="s">
        <v>461</v>
      </c>
      <c r="D41" s="23" t="s">
        <v>125</v>
      </c>
      <c r="E41" s="24">
        <v>8201.9479981</v>
      </c>
      <c r="F41" s="24">
        <v>5160.4071414</v>
      </c>
      <c r="G41" s="24">
        <v>10962.219897</v>
      </c>
      <c r="H41" s="25">
        <f t="shared" si="3"/>
        <v>1.12429360641998</v>
      </c>
      <c r="I41" s="46" t="s">
        <v>647</v>
      </c>
      <c r="J41" s="47" t="s">
        <v>648</v>
      </c>
      <c r="K41" s="48">
        <v>200</v>
      </c>
      <c r="L41" s="48">
        <v>200</v>
      </c>
      <c r="M41" s="48">
        <v>0</v>
      </c>
      <c r="N41" s="20"/>
      <c r="O41" s="20"/>
    </row>
    <row r="42" s="5" customFormat="1" ht="32.1" hidden="1" customHeight="1" spans="1:15">
      <c r="A42" s="20">
        <v>6</v>
      </c>
      <c r="B42" s="21" t="s">
        <v>473</v>
      </c>
      <c r="C42" s="22" t="s">
        <v>474</v>
      </c>
      <c r="D42" s="23" t="s">
        <v>125</v>
      </c>
      <c r="E42" s="24">
        <v>67.3199592</v>
      </c>
      <c r="F42" s="24">
        <v>139.5715512</v>
      </c>
      <c r="G42" s="24">
        <v>1756.7347466</v>
      </c>
      <c r="H42" s="25">
        <f t="shared" si="3"/>
        <v>11.5866247920586</v>
      </c>
      <c r="I42" s="46" t="s">
        <v>647</v>
      </c>
      <c r="J42" s="47" t="s">
        <v>648</v>
      </c>
      <c r="K42" s="48">
        <v>200</v>
      </c>
      <c r="L42" s="48">
        <v>200</v>
      </c>
      <c r="M42" s="48">
        <v>0</v>
      </c>
      <c r="N42" s="20"/>
      <c r="O42" s="20"/>
    </row>
    <row r="43" s="5" customFormat="1" ht="32.1" customHeight="1" spans="1:15">
      <c r="A43" s="20">
        <v>7</v>
      </c>
      <c r="B43" s="21" t="s">
        <v>111</v>
      </c>
      <c r="C43" s="22" t="s">
        <v>457</v>
      </c>
      <c r="D43" s="23" t="s">
        <v>17</v>
      </c>
      <c r="E43" s="24">
        <v>30858.6380027</v>
      </c>
      <c r="F43" s="24">
        <v>-11848.0935582</v>
      </c>
      <c r="G43" s="24">
        <v>107322.521923</v>
      </c>
      <c r="H43" s="25">
        <f t="shared" si="3"/>
        <v>10.0582102003003</v>
      </c>
      <c r="I43" s="46" t="s">
        <v>647</v>
      </c>
      <c r="J43" s="47" t="s">
        <v>650</v>
      </c>
      <c r="K43" s="48">
        <v>2200</v>
      </c>
      <c r="L43" s="48">
        <v>200</v>
      </c>
      <c r="M43" s="48">
        <v>2000</v>
      </c>
      <c r="N43" s="20"/>
      <c r="O43" s="20"/>
    </row>
    <row r="44" s="5" customFormat="1" ht="32.1" hidden="1" customHeight="1" spans="1:15">
      <c r="A44" s="20">
        <v>8</v>
      </c>
      <c r="B44" s="21" t="s">
        <v>465</v>
      </c>
      <c r="C44" s="22" t="s">
        <v>466</v>
      </c>
      <c r="D44" s="23" t="s">
        <v>27</v>
      </c>
      <c r="E44" s="24">
        <v>908.5290125</v>
      </c>
      <c r="F44" s="24">
        <v>2253.0018135</v>
      </c>
      <c r="G44" s="24">
        <v>3547.6490134</v>
      </c>
      <c r="H44" s="25">
        <f t="shared" si="3"/>
        <v>0.574632116202689</v>
      </c>
      <c r="I44" s="46" t="s">
        <v>647</v>
      </c>
      <c r="J44" s="47" t="s">
        <v>648</v>
      </c>
      <c r="K44" s="48">
        <v>200</v>
      </c>
      <c r="L44" s="48">
        <v>200</v>
      </c>
      <c r="M44" s="48">
        <v>0</v>
      </c>
      <c r="N44" s="20"/>
      <c r="O44" s="20"/>
    </row>
    <row r="45" s="6" customFormat="1" ht="32.1" hidden="1" customHeight="1" spans="1:16382">
      <c r="A45" s="20">
        <v>9</v>
      </c>
      <c r="B45" s="21" t="s">
        <v>458</v>
      </c>
      <c r="C45" s="22" t="s">
        <v>459</v>
      </c>
      <c r="D45" s="23" t="s">
        <v>29</v>
      </c>
      <c r="E45" s="24">
        <v>12477.5253665</v>
      </c>
      <c r="F45" s="24">
        <v>27913.2182339</v>
      </c>
      <c r="G45" s="24">
        <v>59604.718391</v>
      </c>
      <c r="H45" s="25">
        <f t="shared" si="3"/>
        <v>1.13535816227064</v>
      </c>
      <c r="I45" s="46" t="s">
        <v>647</v>
      </c>
      <c r="J45" s="47" t="s">
        <v>648</v>
      </c>
      <c r="K45" s="48">
        <v>200</v>
      </c>
      <c r="L45" s="48">
        <v>200</v>
      </c>
      <c r="M45" s="48">
        <v>0</v>
      </c>
      <c r="N45" s="20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</row>
    <row r="46" s="5" customFormat="1" ht="32.1" hidden="1" customHeight="1" spans="1:15">
      <c r="A46" s="20">
        <v>10</v>
      </c>
      <c r="B46" s="21" t="s">
        <v>475</v>
      </c>
      <c r="C46" s="22" t="s">
        <v>476</v>
      </c>
      <c r="D46" s="23" t="s">
        <v>60</v>
      </c>
      <c r="E46" s="24">
        <v>257.0409257</v>
      </c>
      <c r="F46" s="24">
        <v>1488.8157309</v>
      </c>
      <c r="G46" s="24">
        <v>7035.9457232</v>
      </c>
      <c r="H46" s="25">
        <f t="shared" si="3"/>
        <v>3.72586739726797</v>
      </c>
      <c r="I46" s="46" t="s">
        <v>647</v>
      </c>
      <c r="J46" s="47" t="s">
        <v>648</v>
      </c>
      <c r="K46" s="48">
        <v>200</v>
      </c>
      <c r="L46" s="48">
        <v>200</v>
      </c>
      <c r="M46" s="48">
        <v>0</v>
      </c>
      <c r="N46" s="20"/>
      <c r="O46" s="20"/>
    </row>
    <row r="47" s="4" customFormat="1" ht="32.1" customHeight="1" spans="1:15">
      <c r="A47" s="18"/>
      <c r="B47" s="18" t="s">
        <v>654</v>
      </c>
      <c r="C47" s="18"/>
      <c r="D47" s="18"/>
      <c r="E47" s="19">
        <f>SUM(E48:E57)</f>
        <v>28213.1090873</v>
      </c>
      <c r="F47" s="19">
        <f>SUM(F48:F57)</f>
        <v>20092.213533</v>
      </c>
      <c r="G47" s="19">
        <f>SUM(G48:G57)</f>
        <v>124025.1973672</v>
      </c>
      <c r="H47" s="19"/>
      <c r="I47" s="19"/>
      <c r="J47" s="44"/>
      <c r="K47" s="45">
        <f>SUM(K48:K57)</f>
        <v>5000</v>
      </c>
      <c r="L47" s="45">
        <f>SUM(L48:L57)</f>
        <v>2000</v>
      </c>
      <c r="M47" s="45">
        <f>SUM(M48:M57)</f>
        <v>3000</v>
      </c>
      <c r="N47" s="45">
        <f>SUM(N48:N57)</f>
        <v>0</v>
      </c>
      <c r="O47" s="45">
        <f>SUM(O48:O57)</f>
        <v>2</v>
      </c>
    </row>
    <row r="48" s="6" customFormat="1" ht="32.1" hidden="1" customHeight="1" spans="1:16382">
      <c r="A48" s="20">
        <v>1</v>
      </c>
      <c r="B48" s="21" t="s">
        <v>478</v>
      </c>
      <c r="C48" s="22" t="s">
        <v>479</v>
      </c>
      <c r="D48" s="23" t="s">
        <v>10</v>
      </c>
      <c r="E48" s="24">
        <v>2646.8448348</v>
      </c>
      <c r="F48" s="24">
        <v>2140.8914918</v>
      </c>
      <c r="G48" s="24">
        <v>8718.377971</v>
      </c>
      <c r="H48" s="25">
        <f t="shared" ref="H48:H57" si="4">IF(F48&gt;0,((G48-F48)/F48),((G48-F48)/(-F48)))</f>
        <v>3.07231193378691</v>
      </c>
      <c r="I48" s="46" t="s">
        <v>647</v>
      </c>
      <c r="J48" s="47" t="s">
        <v>648</v>
      </c>
      <c r="K48" s="48">
        <v>200</v>
      </c>
      <c r="L48" s="48">
        <v>200</v>
      </c>
      <c r="M48" s="48">
        <v>0</v>
      </c>
      <c r="N48" s="20"/>
      <c r="O48" s="2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</row>
    <row r="49" s="5" customFormat="1" ht="32.1" hidden="1" customHeight="1" spans="1:15">
      <c r="A49" s="20">
        <v>2</v>
      </c>
      <c r="B49" s="21" t="s">
        <v>486</v>
      </c>
      <c r="C49" s="22" t="s">
        <v>487</v>
      </c>
      <c r="D49" s="23" t="s">
        <v>10</v>
      </c>
      <c r="E49" s="24">
        <v>1829.036416</v>
      </c>
      <c r="F49" s="24">
        <v>720.9499164</v>
      </c>
      <c r="G49" s="24">
        <v>3253.389525</v>
      </c>
      <c r="H49" s="25">
        <f t="shared" si="4"/>
        <v>3.51264290485741</v>
      </c>
      <c r="I49" s="46" t="s">
        <v>647</v>
      </c>
      <c r="J49" s="47" t="s">
        <v>648</v>
      </c>
      <c r="K49" s="48">
        <v>200</v>
      </c>
      <c r="L49" s="48">
        <v>200</v>
      </c>
      <c r="M49" s="48">
        <v>0</v>
      </c>
      <c r="N49" s="20"/>
      <c r="O49" s="20"/>
    </row>
    <row r="50" s="5" customFormat="1" ht="32.1" hidden="1" customHeight="1" spans="1:15">
      <c r="A50" s="20">
        <v>3</v>
      </c>
      <c r="B50" s="21" t="s">
        <v>488</v>
      </c>
      <c r="C50" s="22" t="s">
        <v>489</v>
      </c>
      <c r="D50" s="23" t="s">
        <v>10</v>
      </c>
      <c r="E50" s="24">
        <v>1082.9420882</v>
      </c>
      <c r="F50" s="24">
        <v>2278.649406</v>
      </c>
      <c r="G50" s="24">
        <v>4584.9282616</v>
      </c>
      <c r="H50" s="25">
        <f t="shared" si="4"/>
        <v>1.01212536229893</v>
      </c>
      <c r="I50" s="46" t="s">
        <v>647</v>
      </c>
      <c r="J50" s="47" t="s">
        <v>648</v>
      </c>
      <c r="K50" s="48">
        <v>200</v>
      </c>
      <c r="L50" s="48">
        <v>200</v>
      </c>
      <c r="M50" s="48">
        <v>0</v>
      </c>
      <c r="N50" s="20"/>
      <c r="O50" s="20"/>
    </row>
    <row r="51" s="5" customFormat="1" ht="32.1" hidden="1" customHeight="1" spans="1:15">
      <c r="A51" s="33">
        <v>4</v>
      </c>
      <c r="B51" s="34" t="s">
        <v>482</v>
      </c>
      <c r="C51" s="35" t="s">
        <v>483</v>
      </c>
      <c r="D51" s="36" t="s">
        <v>125</v>
      </c>
      <c r="E51" s="37">
        <v>310.1193004</v>
      </c>
      <c r="F51" s="37">
        <v>211.4871162</v>
      </c>
      <c r="G51" s="37">
        <v>677.5561186</v>
      </c>
      <c r="H51" s="38">
        <f t="shared" si="4"/>
        <v>2.2037701907063</v>
      </c>
      <c r="I51" s="52" t="s">
        <v>647</v>
      </c>
      <c r="J51" s="53" t="s">
        <v>648</v>
      </c>
      <c r="K51" s="54">
        <v>200</v>
      </c>
      <c r="L51" s="54">
        <v>200</v>
      </c>
      <c r="M51" s="54">
        <v>0</v>
      </c>
      <c r="N51" s="33"/>
      <c r="O51" s="33">
        <v>1</v>
      </c>
    </row>
    <row r="52" s="5" customFormat="1" ht="32.1" customHeight="1" spans="1:15">
      <c r="A52" s="20">
        <v>5</v>
      </c>
      <c r="B52" s="21" t="s">
        <v>492</v>
      </c>
      <c r="C52" s="22" t="s">
        <v>493</v>
      </c>
      <c r="D52" s="23" t="s">
        <v>125</v>
      </c>
      <c r="E52" s="24">
        <v>2739.5271796</v>
      </c>
      <c r="F52" s="24">
        <v>6366.5161507</v>
      </c>
      <c r="G52" s="24">
        <v>41087.9371764</v>
      </c>
      <c r="H52" s="25">
        <f t="shared" si="4"/>
        <v>5.45375527271416</v>
      </c>
      <c r="I52" s="46" t="s">
        <v>647</v>
      </c>
      <c r="J52" s="47" t="s">
        <v>650</v>
      </c>
      <c r="K52" s="48">
        <v>1200</v>
      </c>
      <c r="L52" s="48">
        <v>200</v>
      </c>
      <c r="M52" s="48">
        <v>1000</v>
      </c>
      <c r="N52" s="20"/>
      <c r="O52" s="20"/>
    </row>
    <row r="53" s="5" customFormat="1" ht="32.1" hidden="1" customHeight="1" spans="1:15">
      <c r="A53" s="20">
        <v>6</v>
      </c>
      <c r="B53" s="21" t="s">
        <v>484</v>
      </c>
      <c r="C53" s="22" t="s">
        <v>485</v>
      </c>
      <c r="D53" s="23" t="s">
        <v>17</v>
      </c>
      <c r="E53" s="24">
        <v>1224.55458</v>
      </c>
      <c r="F53" s="24">
        <v>861.9292909</v>
      </c>
      <c r="G53" s="24">
        <v>8743.5004726</v>
      </c>
      <c r="H53" s="25">
        <f t="shared" si="4"/>
        <v>9.14410412189416</v>
      </c>
      <c r="I53" s="46" t="s">
        <v>647</v>
      </c>
      <c r="J53" s="47" t="s">
        <v>648</v>
      </c>
      <c r="K53" s="48">
        <v>200</v>
      </c>
      <c r="L53" s="48">
        <v>200</v>
      </c>
      <c r="M53" s="48">
        <v>0</v>
      </c>
      <c r="N53" s="20"/>
      <c r="O53" s="20"/>
    </row>
    <row r="54" s="5" customFormat="1" ht="32.1" hidden="1" customHeight="1" spans="1:15">
      <c r="A54" s="20">
        <v>7</v>
      </c>
      <c r="B54" s="21" t="s">
        <v>490</v>
      </c>
      <c r="C54" s="22" t="s">
        <v>491</v>
      </c>
      <c r="D54" s="23" t="s">
        <v>17</v>
      </c>
      <c r="E54" s="24">
        <v>312.30616</v>
      </c>
      <c r="F54" s="24">
        <v>450.1935529</v>
      </c>
      <c r="G54" s="24">
        <v>3038.9430108</v>
      </c>
      <c r="H54" s="25">
        <f t="shared" si="4"/>
        <v>5.75030326672632</v>
      </c>
      <c r="I54" s="46" t="s">
        <v>647</v>
      </c>
      <c r="J54" s="47" t="s">
        <v>648</v>
      </c>
      <c r="K54" s="48">
        <v>200</v>
      </c>
      <c r="L54" s="48">
        <v>200</v>
      </c>
      <c r="M54" s="48">
        <v>0</v>
      </c>
      <c r="N54" s="20"/>
      <c r="O54" s="20"/>
    </row>
    <row r="55" s="5" customFormat="1" ht="32.1" hidden="1" customHeight="1" spans="1:15">
      <c r="A55" s="33">
        <v>8</v>
      </c>
      <c r="B55" s="34" t="s">
        <v>494</v>
      </c>
      <c r="C55" s="35" t="s">
        <v>495</v>
      </c>
      <c r="D55" s="36" t="s">
        <v>17</v>
      </c>
      <c r="E55" s="37">
        <v>286.2234348</v>
      </c>
      <c r="F55" s="37">
        <v>114.384389</v>
      </c>
      <c r="G55" s="37">
        <v>920.4893172</v>
      </c>
      <c r="H55" s="38">
        <f t="shared" si="4"/>
        <v>7.04733342764107</v>
      </c>
      <c r="I55" s="52" t="s">
        <v>647</v>
      </c>
      <c r="J55" s="53" t="s">
        <v>648</v>
      </c>
      <c r="K55" s="54">
        <v>200</v>
      </c>
      <c r="L55" s="54">
        <v>200</v>
      </c>
      <c r="M55" s="54">
        <v>0</v>
      </c>
      <c r="N55" s="33"/>
      <c r="O55" s="33">
        <v>1</v>
      </c>
    </row>
    <row r="56" s="5" customFormat="1" ht="32.1" customHeight="1" spans="1:15">
      <c r="A56" s="20">
        <v>9</v>
      </c>
      <c r="B56" s="21" t="s">
        <v>115</v>
      </c>
      <c r="C56" s="22" t="s">
        <v>477</v>
      </c>
      <c r="D56" s="23" t="s">
        <v>12</v>
      </c>
      <c r="E56" s="24">
        <v>17404.1130102</v>
      </c>
      <c r="F56" s="24">
        <v>6811.5241504</v>
      </c>
      <c r="G56" s="24">
        <v>51834.126683</v>
      </c>
      <c r="H56" s="25">
        <f t="shared" si="4"/>
        <v>6.60976919974013</v>
      </c>
      <c r="I56" s="46" t="s">
        <v>647</v>
      </c>
      <c r="J56" s="47" t="s">
        <v>650</v>
      </c>
      <c r="K56" s="48">
        <v>2200</v>
      </c>
      <c r="L56" s="48">
        <v>200</v>
      </c>
      <c r="M56" s="48">
        <v>2000</v>
      </c>
      <c r="N56" s="20"/>
      <c r="O56" s="20"/>
    </row>
    <row r="57" s="5" customFormat="1" ht="32.1" hidden="1" customHeight="1" spans="1:15">
      <c r="A57" s="20">
        <v>10</v>
      </c>
      <c r="B57" s="21" t="s">
        <v>480</v>
      </c>
      <c r="C57" s="22" t="s">
        <v>481</v>
      </c>
      <c r="D57" s="23" t="s">
        <v>12</v>
      </c>
      <c r="E57" s="24">
        <v>377.4420833</v>
      </c>
      <c r="F57" s="24">
        <v>135.6880687</v>
      </c>
      <c r="G57" s="24">
        <v>1165.948831</v>
      </c>
      <c r="H57" s="25">
        <f t="shared" si="4"/>
        <v>7.59286186450084</v>
      </c>
      <c r="I57" s="46" t="s">
        <v>647</v>
      </c>
      <c r="J57" s="47" t="s">
        <v>648</v>
      </c>
      <c r="K57" s="48">
        <v>200</v>
      </c>
      <c r="L57" s="48">
        <v>200</v>
      </c>
      <c r="M57" s="48">
        <v>0</v>
      </c>
      <c r="N57" s="20"/>
      <c r="O57" s="20"/>
    </row>
    <row r="58" s="4" customFormat="1" ht="32.1" customHeight="1" spans="1:15">
      <c r="A58" s="18"/>
      <c r="B58" s="18" t="s">
        <v>655</v>
      </c>
      <c r="C58" s="18"/>
      <c r="D58" s="18"/>
      <c r="E58" s="19">
        <f>SUM(E59:E67)</f>
        <v>86427.4272065</v>
      </c>
      <c r="F58" s="19">
        <f>SUM(F59:F67)</f>
        <v>83643.7521377</v>
      </c>
      <c r="G58" s="19">
        <f>SUM(G59:G67)</f>
        <v>306645.5095627</v>
      </c>
      <c r="H58" s="19"/>
      <c r="I58" s="19"/>
      <c r="J58" s="44"/>
      <c r="K58" s="45">
        <f>SUM(K59:K67)</f>
        <v>5300</v>
      </c>
      <c r="L58" s="45">
        <f>SUM(L59:L67)</f>
        <v>1800</v>
      </c>
      <c r="M58" s="45">
        <f>SUM(M59:M67)</f>
        <v>3500</v>
      </c>
      <c r="N58" s="45">
        <f>SUM(N59:N67)</f>
        <v>0</v>
      </c>
      <c r="O58" s="45">
        <f>SUM(O59:O67)</f>
        <v>0</v>
      </c>
    </row>
    <row r="59" s="5" customFormat="1" ht="32.1" customHeight="1" spans="1:15">
      <c r="A59" s="20">
        <v>1</v>
      </c>
      <c r="B59" s="21" t="s">
        <v>90</v>
      </c>
      <c r="C59" s="22" t="s">
        <v>496</v>
      </c>
      <c r="D59" s="23" t="s">
        <v>8</v>
      </c>
      <c r="E59" s="24">
        <v>32950.0977149</v>
      </c>
      <c r="F59" s="24">
        <v>21203.129339</v>
      </c>
      <c r="G59" s="24">
        <v>109518.8834422</v>
      </c>
      <c r="H59" s="25">
        <f t="shared" ref="H59:H67" si="5">IF(F59&gt;0,((G59-F59)/F59),((G59-F59)/(-F59)))</f>
        <v>4.16522262781071</v>
      </c>
      <c r="I59" s="46" t="s">
        <v>647</v>
      </c>
      <c r="J59" s="47" t="s">
        <v>650</v>
      </c>
      <c r="K59" s="48">
        <v>2200</v>
      </c>
      <c r="L59" s="48">
        <v>200</v>
      </c>
      <c r="M59" s="48">
        <v>2000</v>
      </c>
      <c r="N59" s="20"/>
      <c r="O59" s="20"/>
    </row>
    <row r="60" s="6" customFormat="1" ht="32.1" hidden="1" customHeight="1" spans="1:16382">
      <c r="A60" s="20">
        <v>2</v>
      </c>
      <c r="B60" s="21" t="s">
        <v>106</v>
      </c>
      <c r="C60" s="22" t="s">
        <v>497</v>
      </c>
      <c r="D60" s="23" t="s">
        <v>8</v>
      </c>
      <c r="E60" s="24">
        <v>3078.9711438</v>
      </c>
      <c r="F60" s="24">
        <v>1487.8156634</v>
      </c>
      <c r="G60" s="24">
        <v>7774.3757502</v>
      </c>
      <c r="H60" s="25">
        <f t="shared" si="5"/>
        <v>4.22536221485514</v>
      </c>
      <c r="I60" s="46" t="s">
        <v>647</v>
      </c>
      <c r="J60" s="47" t="s">
        <v>648</v>
      </c>
      <c r="K60" s="48">
        <v>200</v>
      </c>
      <c r="L60" s="48">
        <v>200</v>
      </c>
      <c r="M60" s="48">
        <v>0</v>
      </c>
      <c r="N60" s="20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</row>
    <row r="61" s="5" customFormat="1" ht="32.1" hidden="1" customHeight="1" spans="1:15">
      <c r="A61" s="20">
        <v>3</v>
      </c>
      <c r="B61" s="21" t="s">
        <v>92</v>
      </c>
      <c r="C61" s="22" t="s">
        <v>502</v>
      </c>
      <c r="D61" s="23" t="s">
        <v>8</v>
      </c>
      <c r="E61" s="24">
        <v>8743.8600499</v>
      </c>
      <c r="F61" s="24">
        <v>16934.1604909</v>
      </c>
      <c r="G61" s="24">
        <v>28923.3715116</v>
      </c>
      <c r="H61" s="25">
        <f t="shared" si="5"/>
        <v>0.707989689075092</v>
      </c>
      <c r="I61" s="46" t="s">
        <v>647</v>
      </c>
      <c r="J61" s="47" t="s">
        <v>648</v>
      </c>
      <c r="K61" s="48">
        <v>200</v>
      </c>
      <c r="L61" s="48">
        <v>200</v>
      </c>
      <c r="M61" s="48">
        <v>0</v>
      </c>
      <c r="N61" s="20"/>
      <c r="O61" s="20"/>
    </row>
    <row r="62" s="6" customFormat="1" ht="32.1" hidden="1" customHeight="1" spans="1:16382">
      <c r="A62" s="20">
        <v>4</v>
      </c>
      <c r="B62" s="21" t="s">
        <v>96</v>
      </c>
      <c r="C62" s="22" t="s">
        <v>507</v>
      </c>
      <c r="D62" s="23" t="s">
        <v>19</v>
      </c>
      <c r="E62" s="24">
        <v>8425.6756096</v>
      </c>
      <c r="F62" s="24">
        <v>8526.5749898</v>
      </c>
      <c r="G62" s="24">
        <v>23404.7583819</v>
      </c>
      <c r="H62" s="25">
        <f t="shared" si="5"/>
        <v>1.74491908062712</v>
      </c>
      <c r="I62" s="46" t="s">
        <v>647</v>
      </c>
      <c r="J62" s="47" t="s">
        <v>648</v>
      </c>
      <c r="K62" s="48">
        <v>200</v>
      </c>
      <c r="L62" s="48">
        <v>200</v>
      </c>
      <c r="M62" s="48">
        <v>0</v>
      </c>
      <c r="N62" s="20"/>
      <c r="O62" s="2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  <c r="AUQ62" s="5"/>
      <c r="AUR62" s="5"/>
      <c r="AUS62" s="5"/>
      <c r="AUT62" s="5"/>
      <c r="AUU62" s="5"/>
      <c r="AUV62" s="5"/>
      <c r="AUW62" s="5"/>
      <c r="AUX62" s="5"/>
      <c r="AUY62" s="5"/>
      <c r="AUZ62" s="5"/>
      <c r="AVA62" s="5"/>
      <c r="AVB62" s="5"/>
      <c r="AVC62" s="5"/>
      <c r="AVD62" s="5"/>
      <c r="AVE62" s="5"/>
      <c r="AVF62" s="5"/>
      <c r="AVG62" s="5"/>
      <c r="AVH62" s="5"/>
      <c r="AVI62" s="5"/>
      <c r="AVJ62" s="5"/>
      <c r="AVK62" s="5"/>
      <c r="AVL62" s="5"/>
      <c r="AVM62" s="5"/>
      <c r="AVN62" s="5"/>
      <c r="AVO62" s="5"/>
      <c r="AVP62" s="5"/>
      <c r="AVQ62" s="5"/>
      <c r="AVR62" s="5"/>
      <c r="AVS62" s="5"/>
      <c r="AVT62" s="5"/>
      <c r="AVU62" s="5"/>
      <c r="AVV62" s="5"/>
      <c r="AVW62" s="5"/>
      <c r="AVX62" s="5"/>
      <c r="AVY62" s="5"/>
      <c r="AVZ62" s="5"/>
      <c r="AWA62" s="5"/>
      <c r="AWB62" s="5"/>
      <c r="AWC62" s="5"/>
      <c r="AWD62" s="5"/>
      <c r="AWE62" s="5"/>
      <c r="AWF62" s="5"/>
      <c r="AWG62" s="5"/>
      <c r="AWH62" s="5"/>
      <c r="AWI62" s="5"/>
      <c r="AWJ62" s="5"/>
      <c r="AWK62" s="5"/>
      <c r="AWL62" s="5"/>
      <c r="AWM62" s="5"/>
      <c r="AWN62" s="5"/>
      <c r="AWO62" s="5"/>
      <c r="AWP62" s="5"/>
      <c r="AWQ62" s="5"/>
      <c r="AWR62" s="5"/>
      <c r="AWS62" s="5"/>
      <c r="AWT62" s="5"/>
      <c r="AWU62" s="5"/>
      <c r="AWV62" s="5"/>
      <c r="AWW62" s="5"/>
      <c r="AWX62" s="5"/>
      <c r="AWY62" s="5"/>
      <c r="AWZ62" s="5"/>
      <c r="AXA62" s="5"/>
      <c r="AXB62" s="5"/>
      <c r="AXC62" s="5"/>
      <c r="AXD62" s="5"/>
      <c r="AXE62" s="5"/>
      <c r="AXF62" s="5"/>
      <c r="AXG62" s="5"/>
      <c r="AXH62" s="5"/>
      <c r="AXI62" s="5"/>
      <c r="AXJ62" s="5"/>
      <c r="AXK62" s="5"/>
      <c r="AXL62" s="5"/>
      <c r="AXM62" s="5"/>
      <c r="AXN62" s="5"/>
      <c r="AXO62" s="5"/>
      <c r="AXP62" s="5"/>
      <c r="AXQ62" s="5"/>
      <c r="AXR62" s="5"/>
      <c r="AXS62" s="5"/>
      <c r="AXT62" s="5"/>
      <c r="AXU62" s="5"/>
      <c r="AXV62" s="5"/>
      <c r="AXW62" s="5"/>
      <c r="AXX62" s="5"/>
      <c r="AXY62" s="5"/>
      <c r="AXZ62" s="5"/>
      <c r="AYA62" s="5"/>
      <c r="AYB62" s="5"/>
      <c r="AYC62" s="5"/>
      <c r="AYD62" s="5"/>
      <c r="AYE62" s="5"/>
      <c r="AYF62" s="5"/>
      <c r="AYG62" s="5"/>
      <c r="AYH62" s="5"/>
      <c r="AYI62" s="5"/>
      <c r="AYJ62" s="5"/>
      <c r="AYK62" s="5"/>
      <c r="AYL62" s="5"/>
      <c r="AYM62" s="5"/>
      <c r="AYN62" s="5"/>
      <c r="AYO62" s="5"/>
      <c r="AYP62" s="5"/>
      <c r="AYQ62" s="5"/>
      <c r="AYR62" s="5"/>
      <c r="AYS62" s="5"/>
      <c r="AYT62" s="5"/>
      <c r="AYU62" s="5"/>
      <c r="AYV62" s="5"/>
      <c r="AYW62" s="5"/>
      <c r="AYX62" s="5"/>
      <c r="AYY62" s="5"/>
      <c r="AYZ62" s="5"/>
      <c r="AZA62" s="5"/>
      <c r="AZB62" s="5"/>
      <c r="AZC62" s="5"/>
      <c r="AZD62" s="5"/>
      <c r="AZE62" s="5"/>
      <c r="AZF62" s="5"/>
      <c r="AZG62" s="5"/>
      <c r="AZH62" s="5"/>
      <c r="AZI62" s="5"/>
      <c r="AZJ62" s="5"/>
      <c r="AZK62" s="5"/>
      <c r="AZL62" s="5"/>
      <c r="AZM62" s="5"/>
      <c r="AZN62" s="5"/>
      <c r="AZO62" s="5"/>
      <c r="AZP62" s="5"/>
      <c r="AZQ62" s="5"/>
      <c r="AZR62" s="5"/>
      <c r="AZS62" s="5"/>
      <c r="AZT62" s="5"/>
      <c r="AZU62" s="5"/>
      <c r="AZV62" s="5"/>
      <c r="AZW62" s="5"/>
      <c r="AZX62" s="5"/>
      <c r="AZY62" s="5"/>
      <c r="AZZ62" s="5"/>
      <c r="BAA62" s="5"/>
      <c r="BAB62" s="5"/>
      <c r="BAC62" s="5"/>
      <c r="BAD62" s="5"/>
      <c r="BAE62" s="5"/>
      <c r="BAF62" s="5"/>
      <c r="BAG62" s="5"/>
      <c r="BAH62" s="5"/>
      <c r="BAI62" s="5"/>
      <c r="BAJ62" s="5"/>
      <c r="BAK62" s="5"/>
      <c r="BAL62" s="5"/>
      <c r="BAM62" s="5"/>
      <c r="BAN62" s="5"/>
      <c r="BAO62" s="5"/>
      <c r="BAP62" s="5"/>
      <c r="BAQ62" s="5"/>
      <c r="BAR62" s="5"/>
      <c r="BAS62" s="5"/>
      <c r="BAT62" s="5"/>
      <c r="BAU62" s="5"/>
      <c r="BAV62" s="5"/>
      <c r="BAW62" s="5"/>
      <c r="BAX62" s="5"/>
      <c r="BAY62" s="5"/>
      <c r="BAZ62" s="5"/>
      <c r="BBA62" s="5"/>
      <c r="BBB62" s="5"/>
      <c r="BBC62" s="5"/>
      <c r="BBD62" s="5"/>
      <c r="BBE62" s="5"/>
      <c r="BBF62" s="5"/>
      <c r="BBG62" s="5"/>
      <c r="BBH62" s="5"/>
      <c r="BBI62" s="5"/>
      <c r="BBJ62" s="5"/>
      <c r="BBK62" s="5"/>
      <c r="BBL62" s="5"/>
      <c r="BBM62" s="5"/>
      <c r="BBN62" s="5"/>
      <c r="BBO62" s="5"/>
      <c r="BBP62" s="5"/>
      <c r="BBQ62" s="5"/>
      <c r="BBR62" s="5"/>
      <c r="BBS62" s="5"/>
      <c r="BBT62" s="5"/>
      <c r="BBU62" s="5"/>
      <c r="BBV62" s="5"/>
      <c r="BBW62" s="5"/>
      <c r="BBX62" s="5"/>
      <c r="BBY62" s="5"/>
      <c r="BBZ62" s="5"/>
      <c r="BCA62" s="5"/>
      <c r="BCB62" s="5"/>
      <c r="BCC62" s="5"/>
      <c r="BCD62" s="5"/>
      <c r="BCE62" s="5"/>
      <c r="BCF62" s="5"/>
      <c r="BCG62" s="5"/>
      <c r="BCH62" s="5"/>
      <c r="BCI62" s="5"/>
      <c r="BCJ62" s="5"/>
      <c r="BCK62" s="5"/>
      <c r="BCL62" s="5"/>
      <c r="BCM62" s="5"/>
      <c r="BCN62" s="5"/>
      <c r="BCO62" s="5"/>
      <c r="BCP62" s="5"/>
      <c r="BCQ62" s="5"/>
      <c r="BCR62" s="5"/>
      <c r="BCS62" s="5"/>
      <c r="BCT62" s="5"/>
      <c r="BCU62" s="5"/>
      <c r="BCV62" s="5"/>
      <c r="BCW62" s="5"/>
      <c r="BCX62" s="5"/>
      <c r="BCY62" s="5"/>
      <c r="BCZ62" s="5"/>
      <c r="BDA62" s="5"/>
      <c r="BDB62" s="5"/>
      <c r="BDC62" s="5"/>
      <c r="BDD62" s="5"/>
      <c r="BDE62" s="5"/>
      <c r="BDF62" s="5"/>
      <c r="BDG62" s="5"/>
      <c r="BDH62" s="5"/>
      <c r="BDI62" s="5"/>
      <c r="BDJ62" s="5"/>
      <c r="BDK62" s="5"/>
      <c r="BDL62" s="5"/>
      <c r="BDM62" s="5"/>
      <c r="BDN62" s="5"/>
      <c r="BDO62" s="5"/>
      <c r="BDP62" s="5"/>
      <c r="BDQ62" s="5"/>
      <c r="BDR62" s="5"/>
      <c r="BDS62" s="5"/>
      <c r="BDT62" s="5"/>
      <c r="BDU62" s="5"/>
      <c r="BDV62" s="5"/>
      <c r="BDW62" s="5"/>
      <c r="BDX62" s="5"/>
      <c r="BDY62" s="5"/>
      <c r="BDZ62" s="5"/>
      <c r="BEA62" s="5"/>
      <c r="BEB62" s="5"/>
      <c r="BEC62" s="5"/>
      <c r="BED62" s="5"/>
      <c r="BEE62" s="5"/>
      <c r="BEF62" s="5"/>
      <c r="BEG62" s="5"/>
      <c r="BEH62" s="5"/>
      <c r="BEI62" s="5"/>
      <c r="BEJ62" s="5"/>
      <c r="BEK62" s="5"/>
      <c r="BEL62" s="5"/>
      <c r="BEM62" s="5"/>
      <c r="BEN62" s="5"/>
      <c r="BEO62" s="5"/>
      <c r="BEP62" s="5"/>
      <c r="BEQ62" s="5"/>
      <c r="BER62" s="5"/>
      <c r="BES62" s="5"/>
      <c r="BET62" s="5"/>
      <c r="BEU62" s="5"/>
      <c r="BEV62" s="5"/>
      <c r="BEW62" s="5"/>
      <c r="BEX62" s="5"/>
      <c r="BEY62" s="5"/>
      <c r="BEZ62" s="5"/>
      <c r="BFA62" s="5"/>
      <c r="BFB62" s="5"/>
      <c r="BFC62" s="5"/>
      <c r="BFD62" s="5"/>
      <c r="BFE62" s="5"/>
      <c r="BFF62" s="5"/>
      <c r="BFG62" s="5"/>
      <c r="BFH62" s="5"/>
      <c r="BFI62" s="5"/>
      <c r="BFJ62" s="5"/>
      <c r="BFK62" s="5"/>
      <c r="BFL62" s="5"/>
      <c r="BFM62" s="5"/>
      <c r="BFN62" s="5"/>
      <c r="BFO62" s="5"/>
      <c r="BFP62" s="5"/>
      <c r="BFQ62" s="5"/>
      <c r="BFR62" s="5"/>
      <c r="BFS62" s="5"/>
      <c r="BFT62" s="5"/>
      <c r="BFU62" s="5"/>
      <c r="BFV62" s="5"/>
      <c r="BFW62" s="5"/>
      <c r="BFX62" s="5"/>
      <c r="BFY62" s="5"/>
      <c r="BFZ62" s="5"/>
      <c r="BGA62" s="5"/>
      <c r="BGB62" s="5"/>
      <c r="BGC62" s="5"/>
      <c r="BGD62" s="5"/>
      <c r="BGE62" s="5"/>
      <c r="BGF62" s="5"/>
      <c r="BGG62" s="5"/>
      <c r="BGH62" s="5"/>
      <c r="BGI62" s="5"/>
      <c r="BGJ62" s="5"/>
      <c r="BGK62" s="5"/>
      <c r="BGL62" s="5"/>
      <c r="BGM62" s="5"/>
      <c r="BGN62" s="5"/>
      <c r="BGO62" s="5"/>
      <c r="BGP62" s="5"/>
      <c r="BGQ62" s="5"/>
      <c r="BGR62" s="5"/>
      <c r="BGS62" s="5"/>
      <c r="BGT62" s="5"/>
      <c r="BGU62" s="5"/>
      <c r="BGV62" s="5"/>
      <c r="BGW62" s="5"/>
      <c r="BGX62" s="5"/>
      <c r="BGY62" s="5"/>
      <c r="BGZ62" s="5"/>
      <c r="BHA62" s="5"/>
      <c r="BHB62" s="5"/>
      <c r="BHC62" s="5"/>
      <c r="BHD62" s="5"/>
      <c r="BHE62" s="5"/>
      <c r="BHF62" s="5"/>
      <c r="BHG62" s="5"/>
      <c r="BHH62" s="5"/>
      <c r="BHI62" s="5"/>
      <c r="BHJ62" s="5"/>
      <c r="BHK62" s="5"/>
      <c r="BHL62" s="5"/>
      <c r="BHM62" s="5"/>
      <c r="BHN62" s="5"/>
      <c r="BHO62" s="5"/>
      <c r="BHP62" s="5"/>
      <c r="BHQ62" s="5"/>
      <c r="BHR62" s="5"/>
      <c r="BHS62" s="5"/>
      <c r="BHT62" s="5"/>
      <c r="BHU62" s="5"/>
      <c r="BHV62" s="5"/>
      <c r="BHW62" s="5"/>
      <c r="BHX62" s="5"/>
      <c r="BHY62" s="5"/>
      <c r="BHZ62" s="5"/>
      <c r="BIA62" s="5"/>
      <c r="BIB62" s="5"/>
      <c r="BIC62" s="5"/>
      <c r="BID62" s="5"/>
      <c r="BIE62" s="5"/>
      <c r="BIF62" s="5"/>
      <c r="BIG62" s="5"/>
      <c r="BIH62" s="5"/>
      <c r="BII62" s="5"/>
      <c r="BIJ62" s="5"/>
      <c r="BIK62" s="5"/>
      <c r="BIL62" s="5"/>
      <c r="BIM62" s="5"/>
      <c r="BIN62" s="5"/>
      <c r="BIO62" s="5"/>
      <c r="BIP62" s="5"/>
      <c r="BIQ62" s="5"/>
      <c r="BIR62" s="5"/>
      <c r="BIS62" s="5"/>
      <c r="BIT62" s="5"/>
      <c r="BIU62" s="5"/>
      <c r="BIV62" s="5"/>
      <c r="BIW62" s="5"/>
      <c r="BIX62" s="5"/>
      <c r="BIY62" s="5"/>
      <c r="BIZ62" s="5"/>
      <c r="BJA62" s="5"/>
      <c r="BJB62" s="5"/>
      <c r="BJC62" s="5"/>
      <c r="BJD62" s="5"/>
      <c r="BJE62" s="5"/>
      <c r="BJF62" s="5"/>
      <c r="BJG62" s="5"/>
      <c r="BJH62" s="5"/>
      <c r="BJI62" s="5"/>
      <c r="BJJ62" s="5"/>
      <c r="BJK62" s="5"/>
      <c r="BJL62" s="5"/>
      <c r="BJM62" s="5"/>
      <c r="BJN62" s="5"/>
      <c r="BJO62" s="5"/>
      <c r="BJP62" s="5"/>
      <c r="BJQ62" s="5"/>
      <c r="BJR62" s="5"/>
      <c r="BJS62" s="5"/>
      <c r="BJT62" s="5"/>
      <c r="BJU62" s="5"/>
      <c r="BJV62" s="5"/>
      <c r="BJW62" s="5"/>
      <c r="BJX62" s="5"/>
      <c r="BJY62" s="5"/>
      <c r="BJZ62" s="5"/>
      <c r="BKA62" s="5"/>
      <c r="BKB62" s="5"/>
      <c r="BKC62" s="5"/>
      <c r="BKD62" s="5"/>
      <c r="BKE62" s="5"/>
      <c r="BKF62" s="5"/>
      <c r="BKG62" s="5"/>
      <c r="BKH62" s="5"/>
      <c r="BKI62" s="5"/>
      <c r="BKJ62" s="5"/>
      <c r="BKK62" s="5"/>
      <c r="BKL62" s="5"/>
      <c r="BKM62" s="5"/>
      <c r="BKN62" s="5"/>
      <c r="BKO62" s="5"/>
      <c r="BKP62" s="5"/>
      <c r="BKQ62" s="5"/>
      <c r="BKR62" s="5"/>
      <c r="BKS62" s="5"/>
      <c r="BKT62" s="5"/>
      <c r="BKU62" s="5"/>
      <c r="BKV62" s="5"/>
      <c r="BKW62" s="5"/>
      <c r="BKX62" s="5"/>
      <c r="BKY62" s="5"/>
      <c r="BKZ62" s="5"/>
      <c r="BLA62" s="5"/>
      <c r="BLB62" s="5"/>
      <c r="BLC62" s="5"/>
      <c r="BLD62" s="5"/>
      <c r="BLE62" s="5"/>
      <c r="BLF62" s="5"/>
      <c r="BLG62" s="5"/>
      <c r="BLH62" s="5"/>
      <c r="BLI62" s="5"/>
      <c r="BLJ62" s="5"/>
      <c r="BLK62" s="5"/>
      <c r="BLL62" s="5"/>
      <c r="BLM62" s="5"/>
      <c r="BLN62" s="5"/>
      <c r="BLO62" s="5"/>
      <c r="BLP62" s="5"/>
      <c r="BLQ62" s="5"/>
      <c r="BLR62" s="5"/>
      <c r="BLS62" s="5"/>
      <c r="BLT62" s="5"/>
      <c r="BLU62" s="5"/>
      <c r="BLV62" s="5"/>
      <c r="BLW62" s="5"/>
      <c r="BLX62" s="5"/>
      <c r="BLY62" s="5"/>
      <c r="BLZ62" s="5"/>
      <c r="BMA62" s="5"/>
      <c r="BMB62" s="5"/>
      <c r="BMC62" s="5"/>
      <c r="BMD62" s="5"/>
      <c r="BME62" s="5"/>
      <c r="BMF62" s="5"/>
      <c r="BMG62" s="5"/>
      <c r="BMH62" s="5"/>
      <c r="BMI62" s="5"/>
      <c r="BMJ62" s="5"/>
      <c r="BMK62" s="5"/>
      <c r="BML62" s="5"/>
      <c r="BMM62" s="5"/>
      <c r="BMN62" s="5"/>
      <c r="BMO62" s="5"/>
      <c r="BMP62" s="5"/>
      <c r="BMQ62" s="5"/>
      <c r="BMR62" s="5"/>
      <c r="BMS62" s="5"/>
      <c r="BMT62" s="5"/>
      <c r="BMU62" s="5"/>
      <c r="BMV62" s="5"/>
      <c r="BMW62" s="5"/>
      <c r="BMX62" s="5"/>
      <c r="BMY62" s="5"/>
      <c r="BMZ62" s="5"/>
      <c r="BNA62" s="5"/>
      <c r="BNB62" s="5"/>
      <c r="BNC62" s="5"/>
      <c r="BND62" s="5"/>
      <c r="BNE62" s="5"/>
      <c r="BNF62" s="5"/>
      <c r="BNG62" s="5"/>
      <c r="BNH62" s="5"/>
      <c r="BNI62" s="5"/>
      <c r="BNJ62" s="5"/>
      <c r="BNK62" s="5"/>
      <c r="BNL62" s="5"/>
      <c r="BNM62" s="5"/>
      <c r="BNN62" s="5"/>
      <c r="BNO62" s="5"/>
      <c r="BNP62" s="5"/>
      <c r="BNQ62" s="5"/>
      <c r="BNR62" s="5"/>
      <c r="BNS62" s="5"/>
      <c r="BNT62" s="5"/>
      <c r="BNU62" s="5"/>
      <c r="BNV62" s="5"/>
      <c r="BNW62" s="5"/>
      <c r="BNX62" s="5"/>
      <c r="BNY62" s="5"/>
      <c r="BNZ62" s="5"/>
      <c r="BOA62" s="5"/>
      <c r="BOB62" s="5"/>
      <c r="BOC62" s="5"/>
      <c r="BOD62" s="5"/>
      <c r="BOE62" s="5"/>
      <c r="BOF62" s="5"/>
      <c r="BOG62" s="5"/>
      <c r="BOH62" s="5"/>
      <c r="BOI62" s="5"/>
      <c r="BOJ62" s="5"/>
      <c r="BOK62" s="5"/>
      <c r="BOL62" s="5"/>
      <c r="BOM62" s="5"/>
      <c r="BON62" s="5"/>
      <c r="BOO62" s="5"/>
      <c r="BOP62" s="5"/>
      <c r="BOQ62" s="5"/>
      <c r="BOR62" s="5"/>
      <c r="BOS62" s="5"/>
      <c r="BOT62" s="5"/>
      <c r="BOU62" s="5"/>
      <c r="BOV62" s="5"/>
      <c r="BOW62" s="5"/>
      <c r="BOX62" s="5"/>
      <c r="BOY62" s="5"/>
      <c r="BOZ62" s="5"/>
      <c r="BPA62" s="5"/>
      <c r="BPB62" s="5"/>
      <c r="BPC62" s="5"/>
      <c r="BPD62" s="5"/>
      <c r="BPE62" s="5"/>
      <c r="BPF62" s="5"/>
      <c r="BPG62" s="5"/>
      <c r="BPH62" s="5"/>
      <c r="BPI62" s="5"/>
      <c r="BPJ62" s="5"/>
      <c r="BPK62" s="5"/>
      <c r="BPL62" s="5"/>
      <c r="BPM62" s="5"/>
      <c r="BPN62" s="5"/>
      <c r="BPO62" s="5"/>
      <c r="BPP62" s="5"/>
      <c r="BPQ62" s="5"/>
      <c r="BPR62" s="5"/>
      <c r="BPS62" s="5"/>
      <c r="BPT62" s="5"/>
      <c r="BPU62" s="5"/>
      <c r="BPV62" s="5"/>
      <c r="BPW62" s="5"/>
      <c r="BPX62" s="5"/>
      <c r="BPY62" s="5"/>
      <c r="BPZ62" s="5"/>
      <c r="BQA62" s="5"/>
      <c r="BQB62" s="5"/>
      <c r="BQC62" s="5"/>
      <c r="BQD62" s="5"/>
      <c r="BQE62" s="5"/>
      <c r="BQF62" s="5"/>
      <c r="BQG62" s="5"/>
      <c r="BQH62" s="5"/>
      <c r="BQI62" s="5"/>
      <c r="BQJ62" s="5"/>
      <c r="BQK62" s="5"/>
      <c r="BQL62" s="5"/>
      <c r="BQM62" s="5"/>
      <c r="BQN62" s="5"/>
      <c r="BQO62" s="5"/>
      <c r="BQP62" s="5"/>
      <c r="BQQ62" s="5"/>
      <c r="BQR62" s="5"/>
      <c r="BQS62" s="5"/>
      <c r="BQT62" s="5"/>
      <c r="BQU62" s="5"/>
      <c r="BQV62" s="5"/>
      <c r="BQW62" s="5"/>
      <c r="BQX62" s="5"/>
      <c r="BQY62" s="5"/>
      <c r="BQZ62" s="5"/>
      <c r="BRA62" s="5"/>
      <c r="BRB62" s="5"/>
      <c r="BRC62" s="5"/>
      <c r="BRD62" s="5"/>
      <c r="BRE62" s="5"/>
      <c r="BRF62" s="5"/>
      <c r="BRG62" s="5"/>
      <c r="BRH62" s="5"/>
      <c r="BRI62" s="5"/>
      <c r="BRJ62" s="5"/>
      <c r="BRK62" s="5"/>
      <c r="BRL62" s="5"/>
      <c r="BRM62" s="5"/>
      <c r="BRN62" s="5"/>
      <c r="BRO62" s="5"/>
      <c r="BRP62" s="5"/>
      <c r="BRQ62" s="5"/>
      <c r="BRR62" s="5"/>
      <c r="BRS62" s="5"/>
      <c r="BRT62" s="5"/>
      <c r="BRU62" s="5"/>
      <c r="BRV62" s="5"/>
      <c r="BRW62" s="5"/>
      <c r="BRX62" s="5"/>
      <c r="BRY62" s="5"/>
      <c r="BRZ62" s="5"/>
      <c r="BSA62" s="5"/>
      <c r="BSB62" s="5"/>
      <c r="BSC62" s="5"/>
      <c r="BSD62" s="5"/>
      <c r="BSE62" s="5"/>
      <c r="BSF62" s="5"/>
      <c r="BSG62" s="5"/>
      <c r="BSH62" s="5"/>
      <c r="BSI62" s="5"/>
      <c r="BSJ62" s="5"/>
      <c r="BSK62" s="5"/>
      <c r="BSL62" s="5"/>
      <c r="BSM62" s="5"/>
      <c r="BSN62" s="5"/>
      <c r="BSO62" s="5"/>
      <c r="BSP62" s="5"/>
      <c r="BSQ62" s="5"/>
      <c r="BSR62" s="5"/>
      <c r="BSS62" s="5"/>
      <c r="BST62" s="5"/>
      <c r="BSU62" s="5"/>
      <c r="BSV62" s="5"/>
      <c r="BSW62" s="5"/>
      <c r="BSX62" s="5"/>
      <c r="BSY62" s="5"/>
      <c r="BSZ62" s="5"/>
      <c r="BTA62" s="5"/>
      <c r="BTB62" s="5"/>
      <c r="BTC62" s="5"/>
      <c r="BTD62" s="5"/>
      <c r="BTE62" s="5"/>
      <c r="BTF62" s="5"/>
      <c r="BTG62" s="5"/>
      <c r="BTH62" s="5"/>
      <c r="BTI62" s="5"/>
      <c r="BTJ62" s="5"/>
      <c r="BTK62" s="5"/>
      <c r="BTL62" s="5"/>
      <c r="BTM62" s="5"/>
      <c r="BTN62" s="5"/>
      <c r="BTO62" s="5"/>
      <c r="BTP62" s="5"/>
      <c r="BTQ62" s="5"/>
      <c r="BTR62" s="5"/>
      <c r="BTS62" s="5"/>
      <c r="BTT62" s="5"/>
      <c r="BTU62" s="5"/>
      <c r="BTV62" s="5"/>
      <c r="BTW62" s="5"/>
      <c r="BTX62" s="5"/>
      <c r="BTY62" s="5"/>
      <c r="BTZ62" s="5"/>
      <c r="BUA62" s="5"/>
      <c r="BUB62" s="5"/>
      <c r="BUC62" s="5"/>
      <c r="BUD62" s="5"/>
      <c r="BUE62" s="5"/>
      <c r="BUF62" s="5"/>
      <c r="BUG62" s="5"/>
      <c r="BUH62" s="5"/>
      <c r="BUI62" s="5"/>
      <c r="BUJ62" s="5"/>
      <c r="BUK62" s="5"/>
      <c r="BUL62" s="5"/>
      <c r="BUM62" s="5"/>
      <c r="BUN62" s="5"/>
      <c r="BUO62" s="5"/>
      <c r="BUP62" s="5"/>
      <c r="BUQ62" s="5"/>
      <c r="BUR62" s="5"/>
      <c r="BUS62" s="5"/>
      <c r="BUT62" s="5"/>
      <c r="BUU62" s="5"/>
      <c r="BUV62" s="5"/>
      <c r="BUW62" s="5"/>
      <c r="BUX62" s="5"/>
      <c r="BUY62" s="5"/>
      <c r="BUZ62" s="5"/>
      <c r="BVA62" s="5"/>
      <c r="BVB62" s="5"/>
      <c r="BVC62" s="5"/>
      <c r="BVD62" s="5"/>
      <c r="BVE62" s="5"/>
      <c r="BVF62" s="5"/>
      <c r="BVG62" s="5"/>
      <c r="BVH62" s="5"/>
      <c r="BVI62" s="5"/>
      <c r="BVJ62" s="5"/>
      <c r="BVK62" s="5"/>
      <c r="BVL62" s="5"/>
      <c r="BVM62" s="5"/>
      <c r="BVN62" s="5"/>
      <c r="BVO62" s="5"/>
      <c r="BVP62" s="5"/>
      <c r="BVQ62" s="5"/>
      <c r="BVR62" s="5"/>
      <c r="BVS62" s="5"/>
      <c r="BVT62" s="5"/>
      <c r="BVU62" s="5"/>
      <c r="BVV62" s="5"/>
      <c r="BVW62" s="5"/>
      <c r="BVX62" s="5"/>
      <c r="BVY62" s="5"/>
      <c r="BVZ62" s="5"/>
      <c r="BWA62" s="5"/>
      <c r="BWB62" s="5"/>
      <c r="BWC62" s="5"/>
      <c r="BWD62" s="5"/>
      <c r="BWE62" s="5"/>
      <c r="BWF62" s="5"/>
      <c r="BWG62" s="5"/>
      <c r="BWH62" s="5"/>
      <c r="BWI62" s="5"/>
      <c r="BWJ62" s="5"/>
      <c r="BWK62" s="5"/>
      <c r="BWL62" s="5"/>
      <c r="BWM62" s="5"/>
      <c r="BWN62" s="5"/>
      <c r="BWO62" s="5"/>
      <c r="BWP62" s="5"/>
      <c r="BWQ62" s="5"/>
      <c r="BWR62" s="5"/>
      <c r="BWS62" s="5"/>
      <c r="BWT62" s="5"/>
      <c r="BWU62" s="5"/>
      <c r="BWV62" s="5"/>
      <c r="BWW62" s="5"/>
      <c r="BWX62" s="5"/>
      <c r="BWY62" s="5"/>
      <c r="BWZ62" s="5"/>
      <c r="BXA62" s="5"/>
      <c r="BXB62" s="5"/>
      <c r="BXC62" s="5"/>
      <c r="BXD62" s="5"/>
      <c r="BXE62" s="5"/>
      <c r="BXF62" s="5"/>
      <c r="BXG62" s="5"/>
      <c r="BXH62" s="5"/>
      <c r="BXI62" s="5"/>
      <c r="BXJ62" s="5"/>
      <c r="BXK62" s="5"/>
      <c r="BXL62" s="5"/>
      <c r="BXM62" s="5"/>
      <c r="BXN62" s="5"/>
      <c r="BXO62" s="5"/>
      <c r="BXP62" s="5"/>
      <c r="BXQ62" s="5"/>
      <c r="BXR62" s="5"/>
      <c r="BXS62" s="5"/>
      <c r="BXT62" s="5"/>
      <c r="BXU62" s="5"/>
      <c r="BXV62" s="5"/>
      <c r="BXW62" s="5"/>
      <c r="BXX62" s="5"/>
      <c r="BXY62" s="5"/>
      <c r="BXZ62" s="5"/>
      <c r="BYA62" s="5"/>
      <c r="BYB62" s="5"/>
      <c r="BYC62" s="5"/>
      <c r="BYD62" s="5"/>
      <c r="BYE62" s="5"/>
      <c r="BYF62" s="5"/>
      <c r="BYG62" s="5"/>
      <c r="BYH62" s="5"/>
      <c r="BYI62" s="5"/>
      <c r="BYJ62" s="5"/>
      <c r="BYK62" s="5"/>
      <c r="BYL62" s="5"/>
      <c r="BYM62" s="5"/>
      <c r="BYN62" s="5"/>
      <c r="BYO62" s="5"/>
      <c r="BYP62" s="5"/>
      <c r="BYQ62" s="5"/>
      <c r="BYR62" s="5"/>
      <c r="BYS62" s="5"/>
      <c r="BYT62" s="5"/>
      <c r="BYU62" s="5"/>
      <c r="BYV62" s="5"/>
      <c r="BYW62" s="5"/>
      <c r="BYX62" s="5"/>
      <c r="BYY62" s="5"/>
      <c r="BYZ62" s="5"/>
      <c r="BZA62" s="5"/>
      <c r="BZB62" s="5"/>
      <c r="BZC62" s="5"/>
      <c r="BZD62" s="5"/>
      <c r="BZE62" s="5"/>
      <c r="BZF62" s="5"/>
      <c r="BZG62" s="5"/>
      <c r="BZH62" s="5"/>
      <c r="BZI62" s="5"/>
      <c r="BZJ62" s="5"/>
      <c r="BZK62" s="5"/>
      <c r="BZL62" s="5"/>
      <c r="BZM62" s="5"/>
      <c r="BZN62" s="5"/>
      <c r="BZO62" s="5"/>
      <c r="BZP62" s="5"/>
      <c r="BZQ62" s="5"/>
      <c r="BZR62" s="5"/>
      <c r="BZS62" s="5"/>
      <c r="BZT62" s="5"/>
      <c r="BZU62" s="5"/>
      <c r="BZV62" s="5"/>
      <c r="BZW62" s="5"/>
      <c r="BZX62" s="5"/>
      <c r="BZY62" s="5"/>
      <c r="BZZ62" s="5"/>
      <c r="CAA62" s="5"/>
      <c r="CAB62" s="5"/>
      <c r="CAC62" s="5"/>
      <c r="CAD62" s="5"/>
      <c r="CAE62" s="5"/>
      <c r="CAF62" s="5"/>
      <c r="CAG62" s="5"/>
      <c r="CAH62" s="5"/>
      <c r="CAI62" s="5"/>
      <c r="CAJ62" s="5"/>
      <c r="CAK62" s="5"/>
      <c r="CAL62" s="5"/>
      <c r="CAM62" s="5"/>
      <c r="CAN62" s="5"/>
      <c r="CAO62" s="5"/>
      <c r="CAP62" s="5"/>
      <c r="CAQ62" s="5"/>
      <c r="CAR62" s="5"/>
      <c r="CAS62" s="5"/>
      <c r="CAT62" s="5"/>
      <c r="CAU62" s="5"/>
      <c r="CAV62" s="5"/>
      <c r="CAW62" s="5"/>
      <c r="CAX62" s="5"/>
      <c r="CAY62" s="5"/>
      <c r="CAZ62" s="5"/>
      <c r="CBA62" s="5"/>
      <c r="CBB62" s="5"/>
      <c r="CBC62" s="5"/>
      <c r="CBD62" s="5"/>
      <c r="CBE62" s="5"/>
      <c r="CBF62" s="5"/>
      <c r="CBG62" s="5"/>
      <c r="CBH62" s="5"/>
      <c r="CBI62" s="5"/>
      <c r="CBJ62" s="5"/>
      <c r="CBK62" s="5"/>
      <c r="CBL62" s="5"/>
      <c r="CBM62" s="5"/>
      <c r="CBN62" s="5"/>
      <c r="CBO62" s="5"/>
      <c r="CBP62" s="5"/>
      <c r="CBQ62" s="5"/>
      <c r="CBR62" s="5"/>
      <c r="CBS62" s="5"/>
      <c r="CBT62" s="5"/>
      <c r="CBU62" s="5"/>
      <c r="CBV62" s="5"/>
      <c r="CBW62" s="5"/>
      <c r="CBX62" s="5"/>
      <c r="CBY62" s="5"/>
      <c r="CBZ62" s="5"/>
      <c r="CCA62" s="5"/>
      <c r="CCB62" s="5"/>
      <c r="CCC62" s="5"/>
      <c r="CCD62" s="5"/>
      <c r="CCE62" s="5"/>
      <c r="CCF62" s="5"/>
      <c r="CCG62" s="5"/>
      <c r="CCH62" s="5"/>
      <c r="CCI62" s="5"/>
      <c r="CCJ62" s="5"/>
      <c r="CCK62" s="5"/>
      <c r="CCL62" s="5"/>
      <c r="CCM62" s="5"/>
      <c r="CCN62" s="5"/>
      <c r="CCO62" s="5"/>
      <c r="CCP62" s="5"/>
      <c r="CCQ62" s="5"/>
      <c r="CCR62" s="5"/>
      <c r="CCS62" s="5"/>
      <c r="CCT62" s="5"/>
      <c r="CCU62" s="5"/>
      <c r="CCV62" s="5"/>
      <c r="CCW62" s="5"/>
      <c r="CCX62" s="5"/>
      <c r="CCY62" s="5"/>
      <c r="CCZ62" s="5"/>
      <c r="CDA62" s="5"/>
      <c r="CDB62" s="5"/>
      <c r="CDC62" s="5"/>
      <c r="CDD62" s="5"/>
      <c r="CDE62" s="5"/>
      <c r="CDF62" s="5"/>
      <c r="CDG62" s="5"/>
      <c r="CDH62" s="5"/>
      <c r="CDI62" s="5"/>
      <c r="CDJ62" s="5"/>
      <c r="CDK62" s="5"/>
      <c r="CDL62" s="5"/>
      <c r="CDM62" s="5"/>
      <c r="CDN62" s="5"/>
      <c r="CDO62" s="5"/>
      <c r="CDP62" s="5"/>
      <c r="CDQ62" s="5"/>
      <c r="CDR62" s="5"/>
      <c r="CDS62" s="5"/>
      <c r="CDT62" s="5"/>
      <c r="CDU62" s="5"/>
      <c r="CDV62" s="5"/>
      <c r="CDW62" s="5"/>
      <c r="CDX62" s="5"/>
      <c r="CDY62" s="5"/>
      <c r="CDZ62" s="5"/>
      <c r="CEA62" s="5"/>
      <c r="CEB62" s="5"/>
      <c r="CEC62" s="5"/>
      <c r="CED62" s="5"/>
      <c r="CEE62" s="5"/>
      <c r="CEF62" s="5"/>
      <c r="CEG62" s="5"/>
      <c r="CEH62" s="5"/>
      <c r="CEI62" s="5"/>
      <c r="CEJ62" s="5"/>
      <c r="CEK62" s="5"/>
      <c r="CEL62" s="5"/>
      <c r="CEM62" s="5"/>
      <c r="CEN62" s="5"/>
      <c r="CEO62" s="5"/>
      <c r="CEP62" s="5"/>
      <c r="CEQ62" s="5"/>
      <c r="CER62" s="5"/>
      <c r="CES62" s="5"/>
      <c r="CET62" s="5"/>
      <c r="CEU62" s="5"/>
      <c r="CEV62" s="5"/>
      <c r="CEW62" s="5"/>
      <c r="CEX62" s="5"/>
      <c r="CEY62" s="5"/>
      <c r="CEZ62" s="5"/>
      <c r="CFA62" s="5"/>
      <c r="CFB62" s="5"/>
      <c r="CFC62" s="5"/>
      <c r="CFD62" s="5"/>
      <c r="CFE62" s="5"/>
      <c r="CFF62" s="5"/>
      <c r="CFG62" s="5"/>
      <c r="CFH62" s="5"/>
      <c r="CFI62" s="5"/>
      <c r="CFJ62" s="5"/>
      <c r="CFK62" s="5"/>
      <c r="CFL62" s="5"/>
      <c r="CFM62" s="5"/>
      <c r="CFN62" s="5"/>
      <c r="CFO62" s="5"/>
      <c r="CFP62" s="5"/>
      <c r="CFQ62" s="5"/>
      <c r="CFR62" s="5"/>
      <c r="CFS62" s="5"/>
      <c r="CFT62" s="5"/>
      <c r="CFU62" s="5"/>
      <c r="CFV62" s="5"/>
      <c r="CFW62" s="5"/>
      <c r="CFX62" s="5"/>
      <c r="CFY62" s="5"/>
      <c r="CFZ62" s="5"/>
      <c r="CGA62" s="5"/>
      <c r="CGB62" s="5"/>
      <c r="CGC62" s="5"/>
      <c r="CGD62" s="5"/>
      <c r="CGE62" s="5"/>
      <c r="CGF62" s="5"/>
      <c r="CGG62" s="5"/>
      <c r="CGH62" s="5"/>
      <c r="CGI62" s="5"/>
      <c r="CGJ62" s="5"/>
      <c r="CGK62" s="5"/>
      <c r="CGL62" s="5"/>
      <c r="CGM62" s="5"/>
      <c r="CGN62" s="5"/>
      <c r="CGO62" s="5"/>
      <c r="CGP62" s="5"/>
      <c r="CGQ62" s="5"/>
      <c r="CGR62" s="5"/>
      <c r="CGS62" s="5"/>
      <c r="CGT62" s="5"/>
      <c r="CGU62" s="5"/>
      <c r="CGV62" s="5"/>
      <c r="CGW62" s="5"/>
      <c r="CGX62" s="5"/>
      <c r="CGY62" s="5"/>
      <c r="CGZ62" s="5"/>
      <c r="CHA62" s="5"/>
      <c r="CHB62" s="5"/>
      <c r="CHC62" s="5"/>
      <c r="CHD62" s="5"/>
      <c r="CHE62" s="5"/>
      <c r="CHF62" s="5"/>
      <c r="CHG62" s="5"/>
      <c r="CHH62" s="5"/>
      <c r="CHI62" s="5"/>
      <c r="CHJ62" s="5"/>
      <c r="CHK62" s="5"/>
      <c r="CHL62" s="5"/>
      <c r="CHM62" s="5"/>
      <c r="CHN62" s="5"/>
      <c r="CHO62" s="5"/>
      <c r="CHP62" s="5"/>
      <c r="CHQ62" s="5"/>
      <c r="CHR62" s="5"/>
      <c r="CHS62" s="5"/>
      <c r="CHT62" s="5"/>
      <c r="CHU62" s="5"/>
      <c r="CHV62" s="5"/>
      <c r="CHW62" s="5"/>
      <c r="CHX62" s="5"/>
      <c r="CHY62" s="5"/>
      <c r="CHZ62" s="5"/>
      <c r="CIA62" s="5"/>
      <c r="CIB62" s="5"/>
      <c r="CIC62" s="5"/>
      <c r="CID62" s="5"/>
      <c r="CIE62" s="5"/>
      <c r="CIF62" s="5"/>
      <c r="CIG62" s="5"/>
      <c r="CIH62" s="5"/>
      <c r="CII62" s="5"/>
      <c r="CIJ62" s="5"/>
      <c r="CIK62" s="5"/>
      <c r="CIL62" s="5"/>
      <c r="CIM62" s="5"/>
      <c r="CIN62" s="5"/>
      <c r="CIO62" s="5"/>
      <c r="CIP62" s="5"/>
      <c r="CIQ62" s="5"/>
      <c r="CIR62" s="5"/>
      <c r="CIS62" s="5"/>
      <c r="CIT62" s="5"/>
      <c r="CIU62" s="5"/>
      <c r="CIV62" s="5"/>
      <c r="CIW62" s="5"/>
      <c r="CIX62" s="5"/>
      <c r="CIY62" s="5"/>
      <c r="CIZ62" s="5"/>
      <c r="CJA62" s="5"/>
      <c r="CJB62" s="5"/>
      <c r="CJC62" s="5"/>
      <c r="CJD62" s="5"/>
      <c r="CJE62" s="5"/>
      <c r="CJF62" s="5"/>
      <c r="CJG62" s="5"/>
      <c r="CJH62" s="5"/>
      <c r="CJI62" s="5"/>
      <c r="CJJ62" s="5"/>
      <c r="CJK62" s="5"/>
      <c r="CJL62" s="5"/>
      <c r="CJM62" s="5"/>
      <c r="CJN62" s="5"/>
      <c r="CJO62" s="5"/>
      <c r="CJP62" s="5"/>
      <c r="CJQ62" s="5"/>
      <c r="CJR62" s="5"/>
      <c r="CJS62" s="5"/>
      <c r="CJT62" s="5"/>
      <c r="CJU62" s="5"/>
      <c r="CJV62" s="5"/>
      <c r="CJW62" s="5"/>
      <c r="CJX62" s="5"/>
      <c r="CJY62" s="5"/>
      <c r="CJZ62" s="5"/>
      <c r="CKA62" s="5"/>
      <c r="CKB62" s="5"/>
      <c r="CKC62" s="5"/>
      <c r="CKD62" s="5"/>
      <c r="CKE62" s="5"/>
      <c r="CKF62" s="5"/>
      <c r="CKG62" s="5"/>
      <c r="CKH62" s="5"/>
      <c r="CKI62" s="5"/>
      <c r="CKJ62" s="5"/>
      <c r="CKK62" s="5"/>
      <c r="CKL62" s="5"/>
      <c r="CKM62" s="5"/>
      <c r="CKN62" s="5"/>
      <c r="CKO62" s="5"/>
      <c r="CKP62" s="5"/>
      <c r="CKQ62" s="5"/>
      <c r="CKR62" s="5"/>
      <c r="CKS62" s="5"/>
      <c r="CKT62" s="5"/>
      <c r="CKU62" s="5"/>
      <c r="CKV62" s="5"/>
      <c r="CKW62" s="5"/>
      <c r="CKX62" s="5"/>
      <c r="CKY62" s="5"/>
      <c r="CKZ62" s="5"/>
      <c r="CLA62" s="5"/>
      <c r="CLB62" s="5"/>
      <c r="CLC62" s="5"/>
      <c r="CLD62" s="5"/>
      <c r="CLE62" s="5"/>
      <c r="CLF62" s="5"/>
      <c r="CLG62" s="5"/>
      <c r="CLH62" s="5"/>
      <c r="CLI62" s="5"/>
      <c r="CLJ62" s="5"/>
      <c r="CLK62" s="5"/>
      <c r="CLL62" s="5"/>
      <c r="CLM62" s="5"/>
      <c r="CLN62" s="5"/>
      <c r="CLO62" s="5"/>
      <c r="CLP62" s="5"/>
      <c r="CLQ62" s="5"/>
      <c r="CLR62" s="5"/>
      <c r="CLS62" s="5"/>
      <c r="CLT62" s="5"/>
      <c r="CLU62" s="5"/>
      <c r="CLV62" s="5"/>
      <c r="CLW62" s="5"/>
      <c r="CLX62" s="5"/>
      <c r="CLY62" s="5"/>
      <c r="CLZ62" s="5"/>
      <c r="CMA62" s="5"/>
      <c r="CMB62" s="5"/>
      <c r="CMC62" s="5"/>
      <c r="CMD62" s="5"/>
      <c r="CME62" s="5"/>
      <c r="CMF62" s="5"/>
      <c r="CMG62" s="5"/>
      <c r="CMH62" s="5"/>
      <c r="CMI62" s="5"/>
      <c r="CMJ62" s="5"/>
      <c r="CMK62" s="5"/>
      <c r="CML62" s="5"/>
      <c r="CMM62" s="5"/>
      <c r="CMN62" s="5"/>
      <c r="CMO62" s="5"/>
      <c r="CMP62" s="5"/>
      <c r="CMQ62" s="5"/>
      <c r="CMR62" s="5"/>
      <c r="CMS62" s="5"/>
      <c r="CMT62" s="5"/>
      <c r="CMU62" s="5"/>
      <c r="CMV62" s="5"/>
      <c r="CMW62" s="5"/>
      <c r="CMX62" s="5"/>
      <c r="CMY62" s="5"/>
      <c r="CMZ62" s="5"/>
      <c r="CNA62" s="5"/>
      <c r="CNB62" s="5"/>
      <c r="CNC62" s="5"/>
      <c r="CND62" s="5"/>
      <c r="CNE62" s="5"/>
      <c r="CNF62" s="5"/>
      <c r="CNG62" s="5"/>
      <c r="CNH62" s="5"/>
      <c r="CNI62" s="5"/>
      <c r="CNJ62" s="5"/>
      <c r="CNK62" s="5"/>
      <c r="CNL62" s="5"/>
      <c r="CNM62" s="5"/>
      <c r="CNN62" s="5"/>
      <c r="CNO62" s="5"/>
      <c r="CNP62" s="5"/>
      <c r="CNQ62" s="5"/>
      <c r="CNR62" s="5"/>
      <c r="CNS62" s="5"/>
      <c r="CNT62" s="5"/>
      <c r="CNU62" s="5"/>
      <c r="CNV62" s="5"/>
      <c r="CNW62" s="5"/>
      <c r="CNX62" s="5"/>
      <c r="CNY62" s="5"/>
      <c r="CNZ62" s="5"/>
      <c r="COA62" s="5"/>
      <c r="COB62" s="5"/>
      <c r="COC62" s="5"/>
      <c r="COD62" s="5"/>
      <c r="COE62" s="5"/>
      <c r="COF62" s="5"/>
      <c r="COG62" s="5"/>
      <c r="COH62" s="5"/>
      <c r="COI62" s="5"/>
      <c r="COJ62" s="5"/>
      <c r="COK62" s="5"/>
      <c r="COL62" s="5"/>
      <c r="COM62" s="5"/>
      <c r="CON62" s="5"/>
      <c r="COO62" s="5"/>
      <c r="COP62" s="5"/>
      <c r="COQ62" s="5"/>
      <c r="COR62" s="5"/>
      <c r="COS62" s="5"/>
      <c r="COT62" s="5"/>
      <c r="COU62" s="5"/>
      <c r="COV62" s="5"/>
      <c r="COW62" s="5"/>
      <c r="COX62" s="5"/>
      <c r="COY62" s="5"/>
      <c r="COZ62" s="5"/>
      <c r="CPA62" s="5"/>
      <c r="CPB62" s="5"/>
      <c r="CPC62" s="5"/>
      <c r="CPD62" s="5"/>
      <c r="CPE62" s="5"/>
      <c r="CPF62" s="5"/>
      <c r="CPG62" s="5"/>
      <c r="CPH62" s="5"/>
      <c r="CPI62" s="5"/>
      <c r="CPJ62" s="5"/>
      <c r="CPK62" s="5"/>
      <c r="CPL62" s="5"/>
      <c r="CPM62" s="5"/>
      <c r="CPN62" s="5"/>
      <c r="CPO62" s="5"/>
      <c r="CPP62" s="5"/>
      <c r="CPQ62" s="5"/>
      <c r="CPR62" s="5"/>
      <c r="CPS62" s="5"/>
      <c r="CPT62" s="5"/>
      <c r="CPU62" s="5"/>
      <c r="CPV62" s="5"/>
      <c r="CPW62" s="5"/>
      <c r="CPX62" s="5"/>
      <c r="CPY62" s="5"/>
      <c r="CPZ62" s="5"/>
      <c r="CQA62" s="5"/>
      <c r="CQB62" s="5"/>
      <c r="CQC62" s="5"/>
      <c r="CQD62" s="5"/>
      <c r="CQE62" s="5"/>
      <c r="CQF62" s="5"/>
      <c r="CQG62" s="5"/>
      <c r="CQH62" s="5"/>
      <c r="CQI62" s="5"/>
      <c r="CQJ62" s="5"/>
      <c r="CQK62" s="5"/>
      <c r="CQL62" s="5"/>
      <c r="CQM62" s="5"/>
      <c r="CQN62" s="5"/>
      <c r="CQO62" s="5"/>
      <c r="CQP62" s="5"/>
      <c r="CQQ62" s="5"/>
      <c r="CQR62" s="5"/>
      <c r="CQS62" s="5"/>
      <c r="CQT62" s="5"/>
      <c r="CQU62" s="5"/>
      <c r="CQV62" s="5"/>
      <c r="CQW62" s="5"/>
      <c r="CQX62" s="5"/>
      <c r="CQY62" s="5"/>
      <c r="CQZ62" s="5"/>
      <c r="CRA62" s="5"/>
      <c r="CRB62" s="5"/>
      <c r="CRC62" s="5"/>
      <c r="CRD62" s="5"/>
      <c r="CRE62" s="5"/>
      <c r="CRF62" s="5"/>
      <c r="CRG62" s="5"/>
      <c r="CRH62" s="5"/>
      <c r="CRI62" s="5"/>
      <c r="CRJ62" s="5"/>
      <c r="CRK62" s="5"/>
      <c r="CRL62" s="5"/>
      <c r="CRM62" s="5"/>
      <c r="CRN62" s="5"/>
      <c r="CRO62" s="5"/>
      <c r="CRP62" s="5"/>
      <c r="CRQ62" s="5"/>
      <c r="CRR62" s="5"/>
      <c r="CRS62" s="5"/>
      <c r="CRT62" s="5"/>
      <c r="CRU62" s="5"/>
      <c r="CRV62" s="5"/>
      <c r="CRW62" s="5"/>
      <c r="CRX62" s="5"/>
      <c r="CRY62" s="5"/>
      <c r="CRZ62" s="5"/>
      <c r="CSA62" s="5"/>
      <c r="CSB62" s="5"/>
      <c r="CSC62" s="5"/>
      <c r="CSD62" s="5"/>
      <c r="CSE62" s="5"/>
      <c r="CSF62" s="5"/>
      <c r="CSG62" s="5"/>
      <c r="CSH62" s="5"/>
      <c r="CSI62" s="5"/>
      <c r="CSJ62" s="5"/>
      <c r="CSK62" s="5"/>
      <c r="CSL62" s="5"/>
      <c r="CSM62" s="5"/>
      <c r="CSN62" s="5"/>
      <c r="CSO62" s="5"/>
      <c r="CSP62" s="5"/>
      <c r="CSQ62" s="5"/>
      <c r="CSR62" s="5"/>
      <c r="CSS62" s="5"/>
      <c r="CST62" s="5"/>
      <c r="CSU62" s="5"/>
      <c r="CSV62" s="5"/>
      <c r="CSW62" s="5"/>
      <c r="CSX62" s="5"/>
      <c r="CSY62" s="5"/>
      <c r="CSZ62" s="5"/>
      <c r="CTA62" s="5"/>
      <c r="CTB62" s="5"/>
      <c r="CTC62" s="5"/>
      <c r="CTD62" s="5"/>
      <c r="CTE62" s="5"/>
      <c r="CTF62" s="5"/>
      <c r="CTG62" s="5"/>
      <c r="CTH62" s="5"/>
      <c r="CTI62" s="5"/>
      <c r="CTJ62" s="5"/>
      <c r="CTK62" s="5"/>
      <c r="CTL62" s="5"/>
      <c r="CTM62" s="5"/>
      <c r="CTN62" s="5"/>
      <c r="CTO62" s="5"/>
      <c r="CTP62" s="5"/>
      <c r="CTQ62" s="5"/>
      <c r="CTR62" s="5"/>
      <c r="CTS62" s="5"/>
      <c r="CTT62" s="5"/>
      <c r="CTU62" s="5"/>
      <c r="CTV62" s="5"/>
      <c r="CTW62" s="5"/>
      <c r="CTX62" s="5"/>
      <c r="CTY62" s="5"/>
      <c r="CTZ62" s="5"/>
      <c r="CUA62" s="5"/>
      <c r="CUB62" s="5"/>
      <c r="CUC62" s="5"/>
      <c r="CUD62" s="5"/>
      <c r="CUE62" s="5"/>
      <c r="CUF62" s="5"/>
      <c r="CUG62" s="5"/>
      <c r="CUH62" s="5"/>
      <c r="CUI62" s="5"/>
      <c r="CUJ62" s="5"/>
      <c r="CUK62" s="5"/>
      <c r="CUL62" s="5"/>
      <c r="CUM62" s="5"/>
      <c r="CUN62" s="5"/>
      <c r="CUO62" s="5"/>
      <c r="CUP62" s="5"/>
      <c r="CUQ62" s="5"/>
      <c r="CUR62" s="5"/>
      <c r="CUS62" s="5"/>
      <c r="CUT62" s="5"/>
      <c r="CUU62" s="5"/>
      <c r="CUV62" s="5"/>
      <c r="CUW62" s="5"/>
      <c r="CUX62" s="5"/>
      <c r="CUY62" s="5"/>
      <c r="CUZ62" s="5"/>
      <c r="CVA62" s="5"/>
      <c r="CVB62" s="5"/>
      <c r="CVC62" s="5"/>
      <c r="CVD62" s="5"/>
      <c r="CVE62" s="5"/>
      <c r="CVF62" s="5"/>
      <c r="CVG62" s="5"/>
      <c r="CVH62" s="5"/>
      <c r="CVI62" s="5"/>
      <c r="CVJ62" s="5"/>
      <c r="CVK62" s="5"/>
      <c r="CVL62" s="5"/>
      <c r="CVM62" s="5"/>
      <c r="CVN62" s="5"/>
      <c r="CVO62" s="5"/>
      <c r="CVP62" s="5"/>
      <c r="CVQ62" s="5"/>
      <c r="CVR62" s="5"/>
      <c r="CVS62" s="5"/>
      <c r="CVT62" s="5"/>
      <c r="CVU62" s="5"/>
      <c r="CVV62" s="5"/>
      <c r="CVW62" s="5"/>
      <c r="CVX62" s="5"/>
      <c r="CVY62" s="5"/>
      <c r="CVZ62" s="5"/>
      <c r="CWA62" s="5"/>
      <c r="CWB62" s="5"/>
      <c r="CWC62" s="5"/>
      <c r="CWD62" s="5"/>
      <c r="CWE62" s="5"/>
      <c r="CWF62" s="5"/>
      <c r="CWG62" s="5"/>
      <c r="CWH62" s="5"/>
      <c r="CWI62" s="5"/>
      <c r="CWJ62" s="5"/>
      <c r="CWK62" s="5"/>
      <c r="CWL62" s="5"/>
      <c r="CWM62" s="5"/>
      <c r="CWN62" s="5"/>
      <c r="CWO62" s="5"/>
      <c r="CWP62" s="5"/>
      <c r="CWQ62" s="5"/>
      <c r="CWR62" s="5"/>
      <c r="CWS62" s="5"/>
      <c r="CWT62" s="5"/>
      <c r="CWU62" s="5"/>
      <c r="CWV62" s="5"/>
      <c r="CWW62" s="5"/>
      <c r="CWX62" s="5"/>
      <c r="CWY62" s="5"/>
      <c r="CWZ62" s="5"/>
      <c r="CXA62" s="5"/>
      <c r="CXB62" s="5"/>
      <c r="CXC62" s="5"/>
      <c r="CXD62" s="5"/>
      <c r="CXE62" s="5"/>
      <c r="CXF62" s="5"/>
      <c r="CXG62" s="5"/>
      <c r="CXH62" s="5"/>
      <c r="CXI62" s="5"/>
      <c r="CXJ62" s="5"/>
      <c r="CXK62" s="5"/>
      <c r="CXL62" s="5"/>
      <c r="CXM62" s="5"/>
      <c r="CXN62" s="5"/>
      <c r="CXO62" s="5"/>
      <c r="CXP62" s="5"/>
      <c r="CXQ62" s="5"/>
      <c r="CXR62" s="5"/>
      <c r="CXS62" s="5"/>
      <c r="CXT62" s="5"/>
      <c r="CXU62" s="5"/>
      <c r="CXV62" s="5"/>
      <c r="CXW62" s="5"/>
      <c r="CXX62" s="5"/>
      <c r="CXY62" s="5"/>
      <c r="CXZ62" s="5"/>
      <c r="CYA62" s="5"/>
      <c r="CYB62" s="5"/>
      <c r="CYC62" s="5"/>
      <c r="CYD62" s="5"/>
      <c r="CYE62" s="5"/>
      <c r="CYF62" s="5"/>
      <c r="CYG62" s="5"/>
      <c r="CYH62" s="5"/>
      <c r="CYI62" s="5"/>
      <c r="CYJ62" s="5"/>
      <c r="CYK62" s="5"/>
      <c r="CYL62" s="5"/>
      <c r="CYM62" s="5"/>
      <c r="CYN62" s="5"/>
      <c r="CYO62" s="5"/>
      <c r="CYP62" s="5"/>
      <c r="CYQ62" s="5"/>
      <c r="CYR62" s="5"/>
      <c r="CYS62" s="5"/>
      <c r="CYT62" s="5"/>
      <c r="CYU62" s="5"/>
      <c r="CYV62" s="5"/>
      <c r="CYW62" s="5"/>
      <c r="CYX62" s="5"/>
      <c r="CYY62" s="5"/>
      <c r="CYZ62" s="5"/>
      <c r="CZA62" s="5"/>
      <c r="CZB62" s="5"/>
      <c r="CZC62" s="5"/>
      <c r="CZD62" s="5"/>
      <c r="CZE62" s="5"/>
      <c r="CZF62" s="5"/>
      <c r="CZG62" s="5"/>
      <c r="CZH62" s="5"/>
      <c r="CZI62" s="5"/>
      <c r="CZJ62" s="5"/>
      <c r="CZK62" s="5"/>
      <c r="CZL62" s="5"/>
      <c r="CZM62" s="5"/>
      <c r="CZN62" s="5"/>
      <c r="CZO62" s="5"/>
      <c r="CZP62" s="5"/>
      <c r="CZQ62" s="5"/>
      <c r="CZR62" s="5"/>
      <c r="CZS62" s="5"/>
      <c r="CZT62" s="5"/>
      <c r="CZU62" s="5"/>
      <c r="CZV62" s="5"/>
      <c r="CZW62" s="5"/>
      <c r="CZX62" s="5"/>
      <c r="CZY62" s="5"/>
      <c r="CZZ62" s="5"/>
      <c r="DAA62" s="5"/>
      <c r="DAB62" s="5"/>
      <c r="DAC62" s="5"/>
      <c r="DAD62" s="5"/>
      <c r="DAE62" s="5"/>
      <c r="DAF62" s="5"/>
      <c r="DAG62" s="5"/>
      <c r="DAH62" s="5"/>
      <c r="DAI62" s="5"/>
      <c r="DAJ62" s="5"/>
      <c r="DAK62" s="5"/>
      <c r="DAL62" s="5"/>
      <c r="DAM62" s="5"/>
      <c r="DAN62" s="5"/>
      <c r="DAO62" s="5"/>
      <c r="DAP62" s="5"/>
      <c r="DAQ62" s="5"/>
      <c r="DAR62" s="5"/>
      <c r="DAS62" s="5"/>
      <c r="DAT62" s="5"/>
      <c r="DAU62" s="5"/>
      <c r="DAV62" s="5"/>
      <c r="DAW62" s="5"/>
      <c r="DAX62" s="5"/>
      <c r="DAY62" s="5"/>
      <c r="DAZ62" s="5"/>
      <c r="DBA62" s="5"/>
      <c r="DBB62" s="5"/>
      <c r="DBC62" s="5"/>
      <c r="DBD62" s="5"/>
      <c r="DBE62" s="5"/>
      <c r="DBF62" s="5"/>
      <c r="DBG62" s="5"/>
      <c r="DBH62" s="5"/>
      <c r="DBI62" s="5"/>
      <c r="DBJ62" s="5"/>
      <c r="DBK62" s="5"/>
      <c r="DBL62" s="5"/>
      <c r="DBM62" s="5"/>
      <c r="DBN62" s="5"/>
      <c r="DBO62" s="5"/>
      <c r="DBP62" s="5"/>
      <c r="DBQ62" s="5"/>
      <c r="DBR62" s="5"/>
      <c r="DBS62" s="5"/>
      <c r="DBT62" s="5"/>
      <c r="DBU62" s="5"/>
      <c r="DBV62" s="5"/>
      <c r="DBW62" s="5"/>
      <c r="DBX62" s="5"/>
      <c r="DBY62" s="5"/>
      <c r="DBZ62" s="5"/>
      <c r="DCA62" s="5"/>
      <c r="DCB62" s="5"/>
      <c r="DCC62" s="5"/>
      <c r="DCD62" s="5"/>
      <c r="DCE62" s="5"/>
      <c r="DCF62" s="5"/>
      <c r="DCG62" s="5"/>
      <c r="DCH62" s="5"/>
      <c r="DCI62" s="5"/>
      <c r="DCJ62" s="5"/>
      <c r="DCK62" s="5"/>
      <c r="DCL62" s="5"/>
      <c r="DCM62" s="5"/>
      <c r="DCN62" s="5"/>
      <c r="DCO62" s="5"/>
      <c r="DCP62" s="5"/>
      <c r="DCQ62" s="5"/>
      <c r="DCR62" s="5"/>
      <c r="DCS62" s="5"/>
      <c r="DCT62" s="5"/>
      <c r="DCU62" s="5"/>
      <c r="DCV62" s="5"/>
      <c r="DCW62" s="5"/>
      <c r="DCX62" s="5"/>
      <c r="DCY62" s="5"/>
      <c r="DCZ62" s="5"/>
      <c r="DDA62" s="5"/>
      <c r="DDB62" s="5"/>
      <c r="DDC62" s="5"/>
      <c r="DDD62" s="5"/>
      <c r="DDE62" s="5"/>
      <c r="DDF62" s="5"/>
      <c r="DDG62" s="5"/>
      <c r="DDH62" s="5"/>
      <c r="DDI62" s="5"/>
      <c r="DDJ62" s="5"/>
      <c r="DDK62" s="5"/>
      <c r="DDL62" s="5"/>
      <c r="DDM62" s="5"/>
      <c r="DDN62" s="5"/>
      <c r="DDO62" s="5"/>
      <c r="DDP62" s="5"/>
      <c r="DDQ62" s="5"/>
      <c r="DDR62" s="5"/>
      <c r="DDS62" s="5"/>
      <c r="DDT62" s="5"/>
      <c r="DDU62" s="5"/>
      <c r="DDV62" s="5"/>
      <c r="DDW62" s="5"/>
      <c r="DDX62" s="5"/>
      <c r="DDY62" s="5"/>
      <c r="DDZ62" s="5"/>
      <c r="DEA62" s="5"/>
      <c r="DEB62" s="5"/>
      <c r="DEC62" s="5"/>
      <c r="DED62" s="5"/>
      <c r="DEE62" s="5"/>
      <c r="DEF62" s="5"/>
      <c r="DEG62" s="5"/>
      <c r="DEH62" s="5"/>
      <c r="DEI62" s="5"/>
      <c r="DEJ62" s="5"/>
      <c r="DEK62" s="5"/>
      <c r="DEL62" s="5"/>
      <c r="DEM62" s="5"/>
      <c r="DEN62" s="5"/>
      <c r="DEO62" s="5"/>
      <c r="DEP62" s="5"/>
      <c r="DEQ62" s="5"/>
      <c r="DER62" s="5"/>
      <c r="DES62" s="5"/>
      <c r="DET62" s="5"/>
      <c r="DEU62" s="5"/>
      <c r="DEV62" s="5"/>
      <c r="DEW62" s="5"/>
      <c r="DEX62" s="5"/>
      <c r="DEY62" s="5"/>
      <c r="DEZ62" s="5"/>
      <c r="DFA62" s="5"/>
      <c r="DFB62" s="5"/>
      <c r="DFC62" s="5"/>
      <c r="DFD62" s="5"/>
      <c r="DFE62" s="5"/>
      <c r="DFF62" s="5"/>
      <c r="DFG62" s="5"/>
      <c r="DFH62" s="5"/>
      <c r="DFI62" s="5"/>
      <c r="DFJ62" s="5"/>
      <c r="DFK62" s="5"/>
      <c r="DFL62" s="5"/>
      <c r="DFM62" s="5"/>
      <c r="DFN62" s="5"/>
      <c r="DFO62" s="5"/>
      <c r="DFP62" s="5"/>
      <c r="DFQ62" s="5"/>
      <c r="DFR62" s="5"/>
      <c r="DFS62" s="5"/>
      <c r="DFT62" s="5"/>
      <c r="DFU62" s="5"/>
      <c r="DFV62" s="5"/>
      <c r="DFW62" s="5"/>
      <c r="DFX62" s="5"/>
      <c r="DFY62" s="5"/>
      <c r="DFZ62" s="5"/>
      <c r="DGA62" s="5"/>
      <c r="DGB62" s="5"/>
      <c r="DGC62" s="5"/>
      <c r="DGD62" s="5"/>
      <c r="DGE62" s="5"/>
      <c r="DGF62" s="5"/>
      <c r="DGG62" s="5"/>
      <c r="DGH62" s="5"/>
      <c r="DGI62" s="5"/>
      <c r="DGJ62" s="5"/>
      <c r="DGK62" s="5"/>
      <c r="DGL62" s="5"/>
      <c r="DGM62" s="5"/>
      <c r="DGN62" s="5"/>
      <c r="DGO62" s="5"/>
      <c r="DGP62" s="5"/>
      <c r="DGQ62" s="5"/>
      <c r="DGR62" s="5"/>
      <c r="DGS62" s="5"/>
      <c r="DGT62" s="5"/>
      <c r="DGU62" s="5"/>
      <c r="DGV62" s="5"/>
      <c r="DGW62" s="5"/>
      <c r="DGX62" s="5"/>
      <c r="DGY62" s="5"/>
      <c r="DGZ62" s="5"/>
      <c r="DHA62" s="5"/>
      <c r="DHB62" s="5"/>
      <c r="DHC62" s="5"/>
      <c r="DHD62" s="5"/>
      <c r="DHE62" s="5"/>
      <c r="DHF62" s="5"/>
      <c r="DHG62" s="5"/>
      <c r="DHH62" s="5"/>
      <c r="DHI62" s="5"/>
      <c r="DHJ62" s="5"/>
      <c r="DHK62" s="5"/>
      <c r="DHL62" s="5"/>
      <c r="DHM62" s="5"/>
      <c r="DHN62" s="5"/>
      <c r="DHO62" s="5"/>
      <c r="DHP62" s="5"/>
      <c r="DHQ62" s="5"/>
      <c r="DHR62" s="5"/>
      <c r="DHS62" s="5"/>
      <c r="DHT62" s="5"/>
      <c r="DHU62" s="5"/>
      <c r="DHV62" s="5"/>
      <c r="DHW62" s="5"/>
      <c r="DHX62" s="5"/>
      <c r="DHY62" s="5"/>
      <c r="DHZ62" s="5"/>
      <c r="DIA62" s="5"/>
      <c r="DIB62" s="5"/>
      <c r="DIC62" s="5"/>
      <c r="DID62" s="5"/>
      <c r="DIE62" s="5"/>
      <c r="DIF62" s="5"/>
      <c r="DIG62" s="5"/>
      <c r="DIH62" s="5"/>
      <c r="DII62" s="5"/>
      <c r="DIJ62" s="5"/>
      <c r="DIK62" s="5"/>
      <c r="DIL62" s="5"/>
      <c r="DIM62" s="5"/>
      <c r="DIN62" s="5"/>
      <c r="DIO62" s="5"/>
      <c r="DIP62" s="5"/>
      <c r="DIQ62" s="5"/>
      <c r="DIR62" s="5"/>
      <c r="DIS62" s="5"/>
      <c r="DIT62" s="5"/>
      <c r="DIU62" s="5"/>
      <c r="DIV62" s="5"/>
      <c r="DIW62" s="5"/>
      <c r="DIX62" s="5"/>
      <c r="DIY62" s="5"/>
      <c r="DIZ62" s="5"/>
      <c r="DJA62" s="5"/>
      <c r="DJB62" s="5"/>
      <c r="DJC62" s="5"/>
      <c r="DJD62" s="5"/>
      <c r="DJE62" s="5"/>
      <c r="DJF62" s="5"/>
      <c r="DJG62" s="5"/>
      <c r="DJH62" s="5"/>
      <c r="DJI62" s="5"/>
      <c r="DJJ62" s="5"/>
      <c r="DJK62" s="5"/>
      <c r="DJL62" s="5"/>
      <c r="DJM62" s="5"/>
      <c r="DJN62" s="5"/>
      <c r="DJO62" s="5"/>
      <c r="DJP62" s="5"/>
      <c r="DJQ62" s="5"/>
      <c r="DJR62" s="5"/>
      <c r="DJS62" s="5"/>
      <c r="DJT62" s="5"/>
      <c r="DJU62" s="5"/>
      <c r="DJV62" s="5"/>
      <c r="DJW62" s="5"/>
      <c r="DJX62" s="5"/>
      <c r="DJY62" s="5"/>
      <c r="DJZ62" s="5"/>
      <c r="DKA62" s="5"/>
      <c r="DKB62" s="5"/>
      <c r="DKC62" s="5"/>
      <c r="DKD62" s="5"/>
      <c r="DKE62" s="5"/>
      <c r="DKF62" s="5"/>
      <c r="DKG62" s="5"/>
      <c r="DKH62" s="5"/>
      <c r="DKI62" s="5"/>
      <c r="DKJ62" s="5"/>
      <c r="DKK62" s="5"/>
      <c r="DKL62" s="5"/>
      <c r="DKM62" s="5"/>
      <c r="DKN62" s="5"/>
      <c r="DKO62" s="5"/>
      <c r="DKP62" s="5"/>
      <c r="DKQ62" s="5"/>
      <c r="DKR62" s="5"/>
      <c r="DKS62" s="5"/>
      <c r="DKT62" s="5"/>
      <c r="DKU62" s="5"/>
      <c r="DKV62" s="5"/>
      <c r="DKW62" s="5"/>
      <c r="DKX62" s="5"/>
      <c r="DKY62" s="5"/>
      <c r="DKZ62" s="5"/>
      <c r="DLA62" s="5"/>
      <c r="DLB62" s="5"/>
      <c r="DLC62" s="5"/>
      <c r="DLD62" s="5"/>
      <c r="DLE62" s="5"/>
      <c r="DLF62" s="5"/>
      <c r="DLG62" s="5"/>
      <c r="DLH62" s="5"/>
      <c r="DLI62" s="5"/>
      <c r="DLJ62" s="5"/>
      <c r="DLK62" s="5"/>
      <c r="DLL62" s="5"/>
      <c r="DLM62" s="5"/>
      <c r="DLN62" s="5"/>
      <c r="DLO62" s="5"/>
      <c r="DLP62" s="5"/>
      <c r="DLQ62" s="5"/>
      <c r="DLR62" s="5"/>
      <c r="DLS62" s="5"/>
      <c r="DLT62" s="5"/>
      <c r="DLU62" s="5"/>
      <c r="DLV62" s="5"/>
      <c r="DLW62" s="5"/>
      <c r="DLX62" s="5"/>
      <c r="DLY62" s="5"/>
      <c r="DLZ62" s="5"/>
      <c r="DMA62" s="5"/>
      <c r="DMB62" s="5"/>
      <c r="DMC62" s="5"/>
      <c r="DMD62" s="5"/>
      <c r="DME62" s="5"/>
      <c r="DMF62" s="5"/>
      <c r="DMG62" s="5"/>
      <c r="DMH62" s="5"/>
      <c r="DMI62" s="5"/>
      <c r="DMJ62" s="5"/>
      <c r="DMK62" s="5"/>
      <c r="DML62" s="5"/>
      <c r="DMM62" s="5"/>
      <c r="DMN62" s="5"/>
      <c r="DMO62" s="5"/>
      <c r="DMP62" s="5"/>
      <c r="DMQ62" s="5"/>
      <c r="DMR62" s="5"/>
      <c r="DMS62" s="5"/>
      <c r="DMT62" s="5"/>
      <c r="DMU62" s="5"/>
      <c r="DMV62" s="5"/>
      <c r="DMW62" s="5"/>
      <c r="DMX62" s="5"/>
      <c r="DMY62" s="5"/>
      <c r="DMZ62" s="5"/>
      <c r="DNA62" s="5"/>
      <c r="DNB62" s="5"/>
      <c r="DNC62" s="5"/>
      <c r="DND62" s="5"/>
      <c r="DNE62" s="5"/>
      <c r="DNF62" s="5"/>
      <c r="DNG62" s="5"/>
      <c r="DNH62" s="5"/>
      <c r="DNI62" s="5"/>
      <c r="DNJ62" s="5"/>
      <c r="DNK62" s="5"/>
      <c r="DNL62" s="5"/>
      <c r="DNM62" s="5"/>
      <c r="DNN62" s="5"/>
      <c r="DNO62" s="5"/>
      <c r="DNP62" s="5"/>
      <c r="DNQ62" s="5"/>
      <c r="DNR62" s="5"/>
      <c r="DNS62" s="5"/>
      <c r="DNT62" s="5"/>
      <c r="DNU62" s="5"/>
      <c r="DNV62" s="5"/>
      <c r="DNW62" s="5"/>
      <c r="DNX62" s="5"/>
      <c r="DNY62" s="5"/>
      <c r="DNZ62" s="5"/>
      <c r="DOA62" s="5"/>
      <c r="DOB62" s="5"/>
      <c r="DOC62" s="5"/>
      <c r="DOD62" s="5"/>
      <c r="DOE62" s="5"/>
      <c r="DOF62" s="5"/>
      <c r="DOG62" s="5"/>
      <c r="DOH62" s="5"/>
      <c r="DOI62" s="5"/>
      <c r="DOJ62" s="5"/>
      <c r="DOK62" s="5"/>
      <c r="DOL62" s="5"/>
      <c r="DOM62" s="5"/>
      <c r="DON62" s="5"/>
      <c r="DOO62" s="5"/>
      <c r="DOP62" s="5"/>
      <c r="DOQ62" s="5"/>
      <c r="DOR62" s="5"/>
      <c r="DOS62" s="5"/>
      <c r="DOT62" s="5"/>
      <c r="DOU62" s="5"/>
      <c r="DOV62" s="5"/>
      <c r="DOW62" s="5"/>
      <c r="DOX62" s="5"/>
      <c r="DOY62" s="5"/>
      <c r="DOZ62" s="5"/>
      <c r="DPA62" s="5"/>
      <c r="DPB62" s="5"/>
      <c r="DPC62" s="5"/>
      <c r="DPD62" s="5"/>
      <c r="DPE62" s="5"/>
      <c r="DPF62" s="5"/>
      <c r="DPG62" s="5"/>
      <c r="DPH62" s="5"/>
      <c r="DPI62" s="5"/>
      <c r="DPJ62" s="5"/>
      <c r="DPK62" s="5"/>
      <c r="DPL62" s="5"/>
      <c r="DPM62" s="5"/>
      <c r="DPN62" s="5"/>
      <c r="DPO62" s="5"/>
      <c r="DPP62" s="5"/>
      <c r="DPQ62" s="5"/>
      <c r="DPR62" s="5"/>
      <c r="DPS62" s="5"/>
      <c r="DPT62" s="5"/>
      <c r="DPU62" s="5"/>
      <c r="DPV62" s="5"/>
      <c r="DPW62" s="5"/>
      <c r="DPX62" s="5"/>
      <c r="DPY62" s="5"/>
      <c r="DPZ62" s="5"/>
      <c r="DQA62" s="5"/>
      <c r="DQB62" s="5"/>
      <c r="DQC62" s="5"/>
      <c r="DQD62" s="5"/>
      <c r="DQE62" s="5"/>
      <c r="DQF62" s="5"/>
      <c r="DQG62" s="5"/>
      <c r="DQH62" s="5"/>
      <c r="DQI62" s="5"/>
      <c r="DQJ62" s="5"/>
      <c r="DQK62" s="5"/>
      <c r="DQL62" s="5"/>
      <c r="DQM62" s="5"/>
      <c r="DQN62" s="5"/>
      <c r="DQO62" s="5"/>
      <c r="DQP62" s="5"/>
      <c r="DQQ62" s="5"/>
      <c r="DQR62" s="5"/>
      <c r="DQS62" s="5"/>
      <c r="DQT62" s="5"/>
      <c r="DQU62" s="5"/>
      <c r="DQV62" s="5"/>
      <c r="DQW62" s="5"/>
      <c r="DQX62" s="5"/>
      <c r="DQY62" s="5"/>
      <c r="DQZ62" s="5"/>
      <c r="DRA62" s="5"/>
      <c r="DRB62" s="5"/>
      <c r="DRC62" s="5"/>
      <c r="DRD62" s="5"/>
      <c r="DRE62" s="5"/>
      <c r="DRF62" s="5"/>
      <c r="DRG62" s="5"/>
      <c r="DRH62" s="5"/>
      <c r="DRI62" s="5"/>
      <c r="DRJ62" s="5"/>
      <c r="DRK62" s="5"/>
      <c r="DRL62" s="5"/>
      <c r="DRM62" s="5"/>
      <c r="DRN62" s="5"/>
      <c r="DRO62" s="5"/>
      <c r="DRP62" s="5"/>
      <c r="DRQ62" s="5"/>
      <c r="DRR62" s="5"/>
      <c r="DRS62" s="5"/>
      <c r="DRT62" s="5"/>
      <c r="DRU62" s="5"/>
      <c r="DRV62" s="5"/>
      <c r="DRW62" s="5"/>
      <c r="DRX62" s="5"/>
      <c r="DRY62" s="5"/>
      <c r="DRZ62" s="5"/>
      <c r="DSA62" s="5"/>
      <c r="DSB62" s="5"/>
      <c r="DSC62" s="5"/>
      <c r="DSD62" s="5"/>
      <c r="DSE62" s="5"/>
      <c r="DSF62" s="5"/>
      <c r="DSG62" s="5"/>
      <c r="DSH62" s="5"/>
      <c r="DSI62" s="5"/>
      <c r="DSJ62" s="5"/>
      <c r="DSK62" s="5"/>
      <c r="DSL62" s="5"/>
      <c r="DSM62" s="5"/>
      <c r="DSN62" s="5"/>
      <c r="DSO62" s="5"/>
      <c r="DSP62" s="5"/>
      <c r="DSQ62" s="5"/>
      <c r="DSR62" s="5"/>
      <c r="DSS62" s="5"/>
      <c r="DST62" s="5"/>
      <c r="DSU62" s="5"/>
      <c r="DSV62" s="5"/>
      <c r="DSW62" s="5"/>
      <c r="DSX62" s="5"/>
      <c r="DSY62" s="5"/>
      <c r="DSZ62" s="5"/>
      <c r="DTA62" s="5"/>
      <c r="DTB62" s="5"/>
      <c r="DTC62" s="5"/>
      <c r="DTD62" s="5"/>
      <c r="DTE62" s="5"/>
      <c r="DTF62" s="5"/>
      <c r="DTG62" s="5"/>
      <c r="DTH62" s="5"/>
      <c r="DTI62" s="5"/>
      <c r="DTJ62" s="5"/>
      <c r="DTK62" s="5"/>
      <c r="DTL62" s="5"/>
      <c r="DTM62" s="5"/>
      <c r="DTN62" s="5"/>
      <c r="DTO62" s="5"/>
      <c r="DTP62" s="5"/>
      <c r="DTQ62" s="5"/>
      <c r="DTR62" s="5"/>
      <c r="DTS62" s="5"/>
      <c r="DTT62" s="5"/>
      <c r="DTU62" s="5"/>
      <c r="DTV62" s="5"/>
      <c r="DTW62" s="5"/>
      <c r="DTX62" s="5"/>
      <c r="DTY62" s="5"/>
      <c r="DTZ62" s="5"/>
      <c r="DUA62" s="5"/>
      <c r="DUB62" s="5"/>
      <c r="DUC62" s="5"/>
      <c r="DUD62" s="5"/>
      <c r="DUE62" s="5"/>
      <c r="DUF62" s="5"/>
      <c r="DUG62" s="5"/>
      <c r="DUH62" s="5"/>
      <c r="DUI62" s="5"/>
      <c r="DUJ62" s="5"/>
      <c r="DUK62" s="5"/>
      <c r="DUL62" s="5"/>
      <c r="DUM62" s="5"/>
      <c r="DUN62" s="5"/>
      <c r="DUO62" s="5"/>
      <c r="DUP62" s="5"/>
      <c r="DUQ62" s="5"/>
      <c r="DUR62" s="5"/>
      <c r="DUS62" s="5"/>
      <c r="DUT62" s="5"/>
      <c r="DUU62" s="5"/>
      <c r="DUV62" s="5"/>
      <c r="DUW62" s="5"/>
      <c r="DUX62" s="5"/>
      <c r="DUY62" s="5"/>
      <c r="DUZ62" s="5"/>
      <c r="DVA62" s="5"/>
      <c r="DVB62" s="5"/>
      <c r="DVC62" s="5"/>
      <c r="DVD62" s="5"/>
      <c r="DVE62" s="5"/>
      <c r="DVF62" s="5"/>
      <c r="DVG62" s="5"/>
      <c r="DVH62" s="5"/>
      <c r="DVI62" s="5"/>
      <c r="DVJ62" s="5"/>
      <c r="DVK62" s="5"/>
      <c r="DVL62" s="5"/>
      <c r="DVM62" s="5"/>
      <c r="DVN62" s="5"/>
      <c r="DVO62" s="5"/>
      <c r="DVP62" s="5"/>
      <c r="DVQ62" s="5"/>
      <c r="DVR62" s="5"/>
      <c r="DVS62" s="5"/>
      <c r="DVT62" s="5"/>
      <c r="DVU62" s="5"/>
      <c r="DVV62" s="5"/>
      <c r="DVW62" s="5"/>
      <c r="DVX62" s="5"/>
      <c r="DVY62" s="5"/>
      <c r="DVZ62" s="5"/>
      <c r="DWA62" s="5"/>
      <c r="DWB62" s="5"/>
      <c r="DWC62" s="5"/>
      <c r="DWD62" s="5"/>
      <c r="DWE62" s="5"/>
      <c r="DWF62" s="5"/>
      <c r="DWG62" s="5"/>
      <c r="DWH62" s="5"/>
      <c r="DWI62" s="5"/>
      <c r="DWJ62" s="5"/>
      <c r="DWK62" s="5"/>
      <c r="DWL62" s="5"/>
      <c r="DWM62" s="5"/>
      <c r="DWN62" s="5"/>
      <c r="DWO62" s="5"/>
      <c r="DWP62" s="5"/>
      <c r="DWQ62" s="5"/>
      <c r="DWR62" s="5"/>
      <c r="DWS62" s="5"/>
      <c r="DWT62" s="5"/>
      <c r="DWU62" s="5"/>
      <c r="DWV62" s="5"/>
      <c r="DWW62" s="5"/>
      <c r="DWX62" s="5"/>
      <c r="DWY62" s="5"/>
      <c r="DWZ62" s="5"/>
      <c r="DXA62" s="5"/>
      <c r="DXB62" s="5"/>
      <c r="DXC62" s="5"/>
      <c r="DXD62" s="5"/>
      <c r="DXE62" s="5"/>
      <c r="DXF62" s="5"/>
      <c r="DXG62" s="5"/>
      <c r="DXH62" s="5"/>
      <c r="DXI62" s="5"/>
      <c r="DXJ62" s="5"/>
      <c r="DXK62" s="5"/>
      <c r="DXL62" s="5"/>
      <c r="DXM62" s="5"/>
      <c r="DXN62" s="5"/>
      <c r="DXO62" s="5"/>
      <c r="DXP62" s="5"/>
      <c r="DXQ62" s="5"/>
      <c r="DXR62" s="5"/>
      <c r="DXS62" s="5"/>
      <c r="DXT62" s="5"/>
      <c r="DXU62" s="5"/>
      <c r="DXV62" s="5"/>
      <c r="DXW62" s="5"/>
      <c r="DXX62" s="5"/>
      <c r="DXY62" s="5"/>
      <c r="DXZ62" s="5"/>
      <c r="DYA62" s="5"/>
      <c r="DYB62" s="5"/>
      <c r="DYC62" s="5"/>
      <c r="DYD62" s="5"/>
      <c r="DYE62" s="5"/>
      <c r="DYF62" s="5"/>
      <c r="DYG62" s="5"/>
      <c r="DYH62" s="5"/>
      <c r="DYI62" s="5"/>
      <c r="DYJ62" s="5"/>
      <c r="DYK62" s="5"/>
      <c r="DYL62" s="5"/>
      <c r="DYM62" s="5"/>
      <c r="DYN62" s="5"/>
      <c r="DYO62" s="5"/>
      <c r="DYP62" s="5"/>
      <c r="DYQ62" s="5"/>
      <c r="DYR62" s="5"/>
      <c r="DYS62" s="5"/>
      <c r="DYT62" s="5"/>
      <c r="DYU62" s="5"/>
      <c r="DYV62" s="5"/>
      <c r="DYW62" s="5"/>
      <c r="DYX62" s="5"/>
      <c r="DYY62" s="5"/>
      <c r="DYZ62" s="5"/>
      <c r="DZA62" s="5"/>
      <c r="DZB62" s="5"/>
      <c r="DZC62" s="5"/>
      <c r="DZD62" s="5"/>
      <c r="DZE62" s="5"/>
      <c r="DZF62" s="5"/>
      <c r="DZG62" s="5"/>
      <c r="DZH62" s="5"/>
      <c r="DZI62" s="5"/>
      <c r="DZJ62" s="5"/>
      <c r="DZK62" s="5"/>
      <c r="DZL62" s="5"/>
      <c r="DZM62" s="5"/>
      <c r="DZN62" s="5"/>
      <c r="DZO62" s="5"/>
      <c r="DZP62" s="5"/>
      <c r="DZQ62" s="5"/>
      <c r="DZR62" s="5"/>
      <c r="DZS62" s="5"/>
      <c r="DZT62" s="5"/>
      <c r="DZU62" s="5"/>
      <c r="DZV62" s="5"/>
      <c r="DZW62" s="5"/>
      <c r="DZX62" s="5"/>
      <c r="DZY62" s="5"/>
      <c r="DZZ62" s="5"/>
      <c r="EAA62" s="5"/>
      <c r="EAB62" s="5"/>
      <c r="EAC62" s="5"/>
      <c r="EAD62" s="5"/>
      <c r="EAE62" s="5"/>
      <c r="EAF62" s="5"/>
      <c r="EAG62" s="5"/>
      <c r="EAH62" s="5"/>
      <c r="EAI62" s="5"/>
      <c r="EAJ62" s="5"/>
      <c r="EAK62" s="5"/>
      <c r="EAL62" s="5"/>
      <c r="EAM62" s="5"/>
      <c r="EAN62" s="5"/>
      <c r="EAO62" s="5"/>
      <c r="EAP62" s="5"/>
      <c r="EAQ62" s="5"/>
      <c r="EAR62" s="5"/>
      <c r="EAS62" s="5"/>
      <c r="EAT62" s="5"/>
      <c r="EAU62" s="5"/>
      <c r="EAV62" s="5"/>
      <c r="EAW62" s="5"/>
      <c r="EAX62" s="5"/>
      <c r="EAY62" s="5"/>
      <c r="EAZ62" s="5"/>
      <c r="EBA62" s="5"/>
      <c r="EBB62" s="5"/>
      <c r="EBC62" s="5"/>
      <c r="EBD62" s="5"/>
      <c r="EBE62" s="5"/>
      <c r="EBF62" s="5"/>
      <c r="EBG62" s="5"/>
      <c r="EBH62" s="5"/>
      <c r="EBI62" s="5"/>
      <c r="EBJ62" s="5"/>
      <c r="EBK62" s="5"/>
      <c r="EBL62" s="5"/>
      <c r="EBM62" s="5"/>
      <c r="EBN62" s="5"/>
      <c r="EBO62" s="5"/>
      <c r="EBP62" s="5"/>
      <c r="EBQ62" s="5"/>
      <c r="EBR62" s="5"/>
      <c r="EBS62" s="5"/>
      <c r="EBT62" s="5"/>
      <c r="EBU62" s="5"/>
      <c r="EBV62" s="5"/>
      <c r="EBW62" s="5"/>
      <c r="EBX62" s="5"/>
      <c r="EBY62" s="5"/>
      <c r="EBZ62" s="5"/>
      <c r="ECA62" s="5"/>
      <c r="ECB62" s="5"/>
      <c r="ECC62" s="5"/>
      <c r="ECD62" s="5"/>
      <c r="ECE62" s="5"/>
      <c r="ECF62" s="5"/>
      <c r="ECG62" s="5"/>
      <c r="ECH62" s="5"/>
      <c r="ECI62" s="5"/>
      <c r="ECJ62" s="5"/>
      <c r="ECK62" s="5"/>
      <c r="ECL62" s="5"/>
      <c r="ECM62" s="5"/>
      <c r="ECN62" s="5"/>
      <c r="ECO62" s="5"/>
      <c r="ECP62" s="5"/>
      <c r="ECQ62" s="5"/>
      <c r="ECR62" s="5"/>
      <c r="ECS62" s="5"/>
      <c r="ECT62" s="5"/>
      <c r="ECU62" s="5"/>
      <c r="ECV62" s="5"/>
      <c r="ECW62" s="5"/>
      <c r="ECX62" s="5"/>
      <c r="ECY62" s="5"/>
      <c r="ECZ62" s="5"/>
      <c r="EDA62" s="5"/>
      <c r="EDB62" s="5"/>
      <c r="EDC62" s="5"/>
      <c r="EDD62" s="5"/>
      <c r="EDE62" s="5"/>
      <c r="EDF62" s="5"/>
      <c r="EDG62" s="5"/>
      <c r="EDH62" s="5"/>
      <c r="EDI62" s="5"/>
      <c r="EDJ62" s="5"/>
      <c r="EDK62" s="5"/>
      <c r="EDL62" s="5"/>
      <c r="EDM62" s="5"/>
      <c r="EDN62" s="5"/>
      <c r="EDO62" s="5"/>
      <c r="EDP62" s="5"/>
      <c r="EDQ62" s="5"/>
      <c r="EDR62" s="5"/>
      <c r="EDS62" s="5"/>
      <c r="EDT62" s="5"/>
      <c r="EDU62" s="5"/>
      <c r="EDV62" s="5"/>
      <c r="EDW62" s="5"/>
      <c r="EDX62" s="5"/>
      <c r="EDY62" s="5"/>
      <c r="EDZ62" s="5"/>
      <c r="EEA62" s="5"/>
      <c r="EEB62" s="5"/>
      <c r="EEC62" s="5"/>
      <c r="EED62" s="5"/>
      <c r="EEE62" s="5"/>
      <c r="EEF62" s="5"/>
      <c r="EEG62" s="5"/>
      <c r="EEH62" s="5"/>
      <c r="EEI62" s="5"/>
      <c r="EEJ62" s="5"/>
      <c r="EEK62" s="5"/>
      <c r="EEL62" s="5"/>
      <c r="EEM62" s="5"/>
      <c r="EEN62" s="5"/>
      <c r="EEO62" s="5"/>
      <c r="EEP62" s="5"/>
      <c r="EEQ62" s="5"/>
      <c r="EER62" s="5"/>
      <c r="EES62" s="5"/>
      <c r="EET62" s="5"/>
      <c r="EEU62" s="5"/>
      <c r="EEV62" s="5"/>
      <c r="EEW62" s="5"/>
      <c r="EEX62" s="5"/>
      <c r="EEY62" s="5"/>
      <c r="EEZ62" s="5"/>
      <c r="EFA62" s="5"/>
      <c r="EFB62" s="5"/>
      <c r="EFC62" s="5"/>
      <c r="EFD62" s="5"/>
      <c r="EFE62" s="5"/>
      <c r="EFF62" s="5"/>
      <c r="EFG62" s="5"/>
      <c r="EFH62" s="5"/>
      <c r="EFI62" s="5"/>
      <c r="EFJ62" s="5"/>
      <c r="EFK62" s="5"/>
      <c r="EFL62" s="5"/>
      <c r="EFM62" s="5"/>
      <c r="EFN62" s="5"/>
      <c r="EFO62" s="5"/>
      <c r="EFP62" s="5"/>
      <c r="EFQ62" s="5"/>
      <c r="EFR62" s="5"/>
      <c r="EFS62" s="5"/>
      <c r="EFT62" s="5"/>
      <c r="EFU62" s="5"/>
      <c r="EFV62" s="5"/>
      <c r="EFW62" s="5"/>
      <c r="EFX62" s="5"/>
      <c r="EFY62" s="5"/>
      <c r="EFZ62" s="5"/>
      <c r="EGA62" s="5"/>
      <c r="EGB62" s="5"/>
      <c r="EGC62" s="5"/>
      <c r="EGD62" s="5"/>
      <c r="EGE62" s="5"/>
      <c r="EGF62" s="5"/>
      <c r="EGG62" s="5"/>
      <c r="EGH62" s="5"/>
      <c r="EGI62" s="5"/>
      <c r="EGJ62" s="5"/>
      <c r="EGK62" s="5"/>
      <c r="EGL62" s="5"/>
      <c r="EGM62" s="5"/>
      <c r="EGN62" s="5"/>
      <c r="EGO62" s="5"/>
      <c r="EGP62" s="5"/>
      <c r="EGQ62" s="5"/>
      <c r="EGR62" s="5"/>
      <c r="EGS62" s="5"/>
      <c r="EGT62" s="5"/>
      <c r="EGU62" s="5"/>
      <c r="EGV62" s="5"/>
      <c r="EGW62" s="5"/>
      <c r="EGX62" s="5"/>
      <c r="EGY62" s="5"/>
      <c r="EGZ62" s="5"/>
      <c r="EHA62" s="5"/>
      <c r="EHB62" s="5"/>
      <c r="EHC62" s="5"/>
      <c r="EHD62" s="5"/>
      <c r="EHE62" s="5"/>
      <c r="EHF62" s="5"/>
      <c r="EHG62" s="5"/>
      <c r="EHH62" s="5"/>
      <c r="EHI62" s="5"/>
      <c r="EHJ62" s="5"/>
      <c r="EHK62" s="5"/>
      <c r="EHL62" s="5"/>
      <c r="EHM62" s="5"/>
      <c r="EHN62" s="5"/>
      <c r="EHO62" s="5"/>
      <c r="EHP62" s="5"/>
      <c r="EHQ62" s="5"/>
      <c r="EHR62" s="5"/>
      <c r="EHS62" s="5"/>
      <c r="EHT62" s="5"/>
      <c r="EHU62" s="5"/>
      <c r="EHV62" s="5"/>
      <c r="EHW62" s="5"/>
      <c r="EHX62" s="5"/>
      <c r="EHY62" s="5"/>
      <c r="EHZ62" s="5"/>
      <c r="EIA62" s="5"/>
      <c r="EIB62" s="5"/>
      <c r="EIC62" s="5"/>
      <c r="EID62" s="5"/>
      <c r="EIE62" s="5"/>
      <c r="EIF62" s="5"/>
      <c r="EIG62" s="5"/>
      <c r="EIH62" s="5"/>
      <c r="EII62" s="5"/>
      <c r="EIJ62" s="5"/>
      <c r="EIK62" s="5"/>
      <c r="EIL62" s="5"/>
      <c r="EIM62" s="5"/>
      <c r="EIN62" s="5"/>
      <c r="EIO62" s="5"/>
      <c r="EIP62" s="5"/>
      <c r="EIQ62" s="5"/>
      <c r="EIR62" s="5"/>
      <c r="EIS62" s="5"/>
      <c r="EIT62" s="5"/>
      <c r="EIU62" s="5"/>
      <c r="EIV62" s="5"/>
      <c r="EIW62" s="5"/>
      <c r="EIX62" s="5"/>
      <c r="EIY62" s="5"/>
      <c r="EIZ62" s="5"/>
      <c r="EJA62" s="5"/>
      <c r="EJB62" s="5"/>
      <c r="EJC62" s="5"/>
      <c r="EJD62" s="5"/>
      <c r="EJE62" s="5"/>
      <c r="EJF62" s="5"/>
      <c r="EJG62" s="5"/>
      <c r="EJH62" s="5"/>
      <c r="EJI62" s="5"/>
      <c r="EJJ62" s="5"/>
      <c r="EJK62" s="5"/>
      <c r="EJL62" s="5"/>
      <c r="EJM62" s="5"/>
      <c r="EJN62" s="5"/>
      <c r="EJO62" s="5"/>
      <c r="EJP62" s="5"/>
      <c r="EJQ62" s="5"/>
      <c r="EJR62" s="5"/>
      <c r="EJS62" s="5"/>
      <c r="EJT62" s="5"/>
      <c r="EJU62" s="5"/>
      <c r="EJV62" s="5"/>
      <c r="EJW62" s="5"/>
      <c r="EJX62" s="5"/>
      <c r="EJY62" s="5"/>
      <c r="EJZ62" s="5"/>
      <c r="EKA62" s="5"/>
      <c r="EKB62" s="5"/>
      <c r="EKC62" s="5"/>
      <c r="EKD62" s="5"/>
      <c r="EKE62" s="5"/>
      <c r="EKF62" s="5"/>
      <c r="EKG62" s="5"/>
      <c r="EKH62" s="5"/>
      <c r="EKI62" s="5"/>
      <c r="EKJ62" s="5"/>
      <c r="EKK62" s="5"/>
      <c r="EKL62" s="5"/>
      <c r="EKM62" s="5"/>
      <c r="EKN62" s="5"/>
      <c r="EKO62" s="5"/>
      <c r="EKP62" s="5"/>
      <c r="EKQ62" s="5"/>
      <c r="EKR62" s="5"/>
      <c r="EKS62" s="5"/>
      <c r="EKT62" s="5"/>
      <c r="EKU62" s="5"/>
      <c r="EKV62" s="5"/>
      <c r="EKW62" s="5"/>
      <c r="EKX62" s="5"/>
      <c r="EKY62" s="5"/>
      <c r="EKZ62" s="5"/>
      <c r="ELA62" s="5"/>
      <c r="ELB62" s="5"/>
      <c r="ELC62" s="5"/>
      <c r="ELD62" s="5"/>
      <c r="ELE62" s="5"/>
      <c r="ELF62" s="5"/>
      <c r="ELG62" s="5"/>
      <c r="ELH62" s="5"/>
      <c r="ELI62" s="5"/>
      <c r="ELJ62" s="5"/>
      <c r="ELK62" s="5"/>
      <c r="ELL62" s="5"/>
      <c r="ELM62" s="5"/>
      <c r="ELN62" s="5"/>
      <c r="ELO62" s="5"/>
      <c r="ELP62" s="5"/>
      <c r="ELQ62" s="5"/>
      <c r="ELR62" s="5"/>
      <c r="ELS62" s="5"/>
      <c r="ELT62" s="5"/>
      <c r="ELU62" s="5"/>
      <c r="ELV62" s="5"/>
      <c r="ELW62" s="5"/>
      <c r="ELX62" s="5"/>
      <c r="ELY62" s="5"/>
      <c r="ELZ62" s="5"/>
      <c r="EMA62" s="5"/>
      <c r="EMB62" s="5"/>
      <c r="EMC62" s="5"/>
      <c r="EMD62" s="5"/>
      <c r="EME62" s="5"/>
      <c r="EMF62" s="5"/>
      <c r="EMG62" s="5"/>
      <c r="EMH62" s="5"/>
      <c r="EMI62" s="5"/>
      <c r="EMJ62" s="5"/>
      <c r="EMK62" s="5"/>
      <c r="EML62" s="5"/>
      <c r="EMM62" s="5"/>
      <c r="EMN62" s="5"/>
      <c r="EMO62" s="5"/>
      <c r="EMP62" s="5"/>
      <c r="EMQ62" s="5"/>
      <c r="EMR62" s="5"/>
      <c r="EMS62" s="5"/>
      <c r="EMT62" s="5"/>
      <c r="EMU62" s="5"/>
      <c r="EMV62" s="5"/>
      <c r="EMW62" s="5"/>
      <c r="EMX62" s="5"/>
      <c r="EMY62" s="5"/>
      <c r="EMZ62" s="5"/>
      <c r="ENA62" s="5"/>
      <c r="ENB62" s="5"/>
      <c r="ENC62" s="5"/>
      <c r="END62" s="5"/>
      <c r="ENE62" s="5"/>
      <c r="ENF62" s="5"/>
      <c r="ENG62" s="5"/>
      <c r="ENH62" s="5"/>
      <c r="ENI62" s="5"/>
      <c r="ENJ62" s="5"/>
      <c r="ENK62" s="5"/>
      <c r="ENL62" s="5"/>
      <c r="ENM62" s="5"/>
      <c r="ENN62" s="5"/>
      <c r="ENO62" s="5"/>
      <c r="ENP62" s="5"/>
      <c r="ENQ62" s="5"/>
      <c r="ENR62" s="5"/>
      <c r="ENS62" s="5"/>
      <c r="ENT62" s="5"/>
      <c r="ENU62" s="5"/>
      <c r="ENV62" s="5"/>
      <c r="ENW62" s="5"/>
      <c r="ENX62" s="5"/>
      <c r="ENY62" s="5"/>
      <c r="ENZ62" s="5"/>
      <c r="EOA62" s="5"/>
      <c r="EOB62" s="5"/>
      <c r="EOC62" s="5"/>
      <c r="EOD62" s="5"/>
      <c r="EOE62" s="5"/>
      <c r="EOF62" s="5"/>
      <c r="EOG62" s="5"/>
      <c r="EOH62" s="5"/>
      <c r="EOI62" s="5"/>
      <c r="EOJ62" s="5"/>
      <c r="EOK62" s="5"/>
      <c r="EOL62" s="5"/>
      <c r="EOM62" s="5"/>
      <c r="EON62" s="5"/>
      <c r="EOO62" s="5"/>
      <c r="EOP62" s="5"/>
      <c r="EOQ62" s="5"/>
      <c r="EOR62" s="5"/>
      <c r="EOS62" s="5"/>
      <c r="EOT62" s="5"/>
      <c r="EOU62" s="5"/>
      <c r="EOV62" s="5"/>
      <c r="EOW62" s="5"/>
      <c r="EOX62" s="5"/>
      <c r="EOY62" s="5"/>
      <c r="EOZ62" s="5"/>
      <c r="EPA62" s="5"/>
      <c r="EPB62" s="5"/>
      <c r="EPC62" s="5"/>
      <c r="EPD62" s="5"/>
      <c r="EPE62" s="5"/>
      <c r="EPF62" s="5"/>
      <c r="EPG62" s="5"/>
      <c r="EPH62" s="5"/>
      <c r="EPI62" s="5"/>
      <c r="EPJ62" s="5"/>
      <c r="EPK62" s="5"/>
      <c r="EPL62" s="5"/>
      <c r="EPM62" s="5"/>
      <c r="EPN62" s="5"/>
      <c r="EPO62" s="5"/>
      <c r="EPP62" s="5"/>
      <c r="EPQ62" s="5"/>
      <c r="EPR62" s="5"/>
      <c r="EPS62" s="5"/>
      <c r="EPT62" s="5"/>
      <c r="EPU62" s="5"/>
      <c r="EPV62" s="5"/>
      <c r="EPW62" s="5"/>
      <c r="EPX62" s="5"/>
      <c r="EPY62" s="5"/>
      <c r="EPZ62" s="5"/>
      <c r="EQA62" s="5"/>
      <c r="EQB62" s="5"/>
      <c r="EQC62" s="5"/>
      <c r="EQD62" s="5"/>
      <c r="EQE62" s="5"/>
      <c r="EQF62" s="5"/>
      <c r="EQG62" s="5"/>
      <c r="EQH62" s="5"/>
      <c r="EQI62" s="5"/>
      <c r="EQJ62" s="5"/>
      <c r="EQK62" s="5"/>
      <c r="EQL62" s="5"/>
      <c r="EQM62" s="5"/>
      <c r="EQN62" s="5"/>
      <c r="EQO62" s="5"/>
      <c r="EQP62" s="5"/>
      <c r="EQQ62" s="5"/>
      <c r="EQR62" s="5"/>
      <c r="EQS62" s="5"/>
      <c r="EQT62" s="5"/>
      <c r="EQU62" s="5"/>
      <c r="EQV62" s="5"/>
      <c r="EQW62" s="5"/>
      <c r="EQX62" s="5"/>
      <c r="EQY62" s="5"/>
      <c r="EQZ62" s="5"/>
      <c r="ERA62" s="5"/>
      <c r="ERB62" s="5"/>
      <c r="ERC62" s="5"/>
      <c r="ERD62" s="5"/>
      <c r="ERE62" s="5"/>
      <c r="ERF62" s="5"/>
      <c r="ERG62" s="5"/>
      <c r="ERH62" s="5"/>
      <c r="ERI62" s="5"/>
      <c r="ERJ62" s="5"/>
      <c r="ERK62" s="5"/>
      <c r="ERL62" s="5"/>
      <c r="ERM62" s="5"/>
      <c r="ERN62" s="5"/>
      <c r="ERO62" s="5"/>
      <c r="ERP62" s="5"/>
      <c r="ERQ62" s="5"/>
      <c r="ERR62" s="5"/>
      <c r="ERS62" s="5"/>
      <c r="ERT62" s="5"/>
      <c r="ERU62" s="5"/>
      <c r="ERV62" s="5"/>
      <c r="ERW62" s="5"/>
      <c r="ERX62" s="5"/>
      <c r="ERY62" s="5"/>
      <c r="ERZ62" s="5"/>
      <c r="ESA62" s="5"/>
      <c r="ESB62" s="5"/>
      <c r="ESC62" s="5"/>
      <c r="ESD62" s="5"/>
      <c r="ESE62" s="5"/>
      <c r="ESF62" s="5"/>
      <c r="ESG62" s="5"/>
      <c r="ESH62" s="5"/>
      <c r="ESI62" s="5"/>
      <c r="ESJ62" s="5"/>
      <c r="ESK62" s="5"/>
      <c r="ESL62" s="5"/>
      <c r="ESM62" s="5"/>
      <c r="ESN62" s="5"/>
      <c r="ESO62" s="5"/>
      <c r="ESP62" s="5"/>
      <c r="ESQ62" s="5"/>
      <c r="ESR62" s="5"/>
      <c r="ESS62" s="5"/>
      <c r="EST62" s="5"/>
      <c r="ESU62" s="5"/>
      <c r="ESV62" s="5"/>
      <c r="ESW62" s="5"/>
      <c r="ESX62" s="5"/>
      <c r="ESY62" s="5"/>
      <c r="ESZ62" s="5"/>
      <c r="ETA62" s="5"/>
      <c r="ETB62" s="5"/>
      <c r="ETC62" s="5"/>
      <c r="ETD62" s="5"/>
      <c r="ETE62" s="5"/>
      <c r="ETF62" s="5"/>
      <c r="ETG62" s="5"/>
      <c r="ETH62" s="5"/>
      <c r="ETI62" s="5"/>
      <c r="ETJ62" s="5"/>
      <c r="ETK62" s="5"/>
      <c r="ETL62" s="5"/>
      <c r="ETM62" s="5"/>
      <c r="ETN62" s="5"/>
      <c r="ETO62" s="5"/>
      <c r="ETP62" s="5"/>
      <c r="ETQ62" s="5"/>
      <c r="ETR62" s="5"/>
      <c r="ETS62" s="5"/>
      <c r="ETT62" s="5"/>
      <c r="ETU62" s="5"/>
      <c r="ETV62" s="5"/>
      <c r="ETW62" s="5"/>
      <c r="ETX62" s="5"/>
      <c r="ETY62" s="5"/>
      <c r="ETZ62" s="5"/>
      <c r="EUA62" s="5"/>
      <c r="EUB62" s="5"/>
      <c r="EUC62" s="5"/>
      <c r="EUD62" s="5"/>
      <c r="EUE62" s="5"/>
      <c r="EUF62" s="5"/>
      <c r="EUG62" s="5"/>
      <c r="EUH62" s="5"/>
      <c r="EUI62" s="5"/>
      <c r="EUJ62" s="5"/>
      <c r="EUK62" s="5"/>
      <c r="EUL62" s="5"/>
      <c r="EUM62" s="5"/>
      <c r="EUN62" s="5"/>
      <c r="EUO62" s="5"/>
      <c r="EUP62" s="5"/>
      <c r="EUQ62" s="5"/>
      <c r="EUR62" s="5"/>
      <c r="EUS62" s="5"/>
      <c r="EUT62" s="5"/>
      <c r="EUU62" s="5"/>
      <c r="EUV62" s="5"/>
      <c r="EUW62" s="5"/>
      <c r="EUX62" s="5"/>
      <c r="EUY62" s="5"/>
      <c r="EUZ62" s="5"/>
      <c r="EVA62" s="5"/>
      <c r="EVB62" s="5"/>
      <c r="EVC62" s="5"/>
      <c r="EVD62" s="5"/>
      <c r="EVE62" s="5"/>
      <c r="EVF62" s="5"/>
      <c r="EVG62" s="5"/>
      <c r="EVH62" s="5"/>
      <c r="EVI62" s="5"/>
      <c r="EVJ62" s="5"/>
      <c r="EVK62" s="5"/>
      <c r="EVL62" s="5"/>
      <c r="EVM62" s="5"/>
      <c r="EVN62" s="5"/>
      <c r="EVO62" s="5"/>
      <c r="EVP62" s="5"/>
      <c r="EVQ62" s="5"/>
      <c r="EVR62" s="5"/>
      <c r="EVS62" s="5"/>
      <c r="EVT62" s="5"/>
      <c r="EVU62" s="5"/>
      <c r="EVV62" s="5"/>
      <c r="EVW62" s="5"/>
      <c r="EVX62" s="5"/>
      <c r="EVY62" s="5"/>
      <c r="EVZ62" s="5"/>
      <c r="EWA62" s="5"/>
      <c r="EWB62" s="5"/>
      <c r="EWC62" s="5"/>
      <c r="EWD62" s="5"/>
      <c r="EWE62" s="5"/>
      <c r="EWF62" s="5"/>
      <c r="EWG62" s="5"/>
      <c r="EWH62" s="5"/>
      <c r="EWI62" s="5"/>
      <c r="EWJ62" s="5"/>
      <c r="EWK62" s="5"/>
      <c r="EWL62" s="5"/>
      <c r="EWM62" s="5"/>
      <c r="EWN62" s="5"/>
      <c r="EWO62" s="5"/>
      <c r="EWP62" s="5"/>
      <c r="EWQ62" s="5"/>
      <c r="EWR62" s="5"/>
      <c r="EWS62" s="5"/>
      <c r="EWT62" s="5"/>
      <c r="EWU62" s="5"/>
      <c r="EWV62" s="5"/>
      <c r="EWW62" s="5"/>
      <c r="EWX62" s="5"/>
      <c r="EWY62" s="5"/>
      <c r="EWZ62" s="5"/>
      <c r="EXA62" s="5"/>
      <c r="EXB62" s="5"/>
      <c r="EXC62" s="5"/>
      <c r="EXD62" s="5"/>
      <c r="EXE62" s="5"/>
      <c r="EXF62" s="5"/>
      <c r="EXG62" s="5"/>
      <c r="EXH62" s="5"/>
      <c r="EXI62" s="5"/>
      <c r="EXJ62" s="5"/>
      <c r="EXK62" s="5"/>
      <c r="EXL62" s="5"/>
      <c r="EXM62" s="5"/>
      <c r="EXN62" s="5"/>
      <c r="EXO62" s="5"/>
      <c r="EXP62" s="5"/>
      <c r="EXQ62" s="5"/>
      <c r="EXR62" s="5"/>
      <c r="EXS62" s="5"/>
      <c r="EXT62" s="5"/>
      <c r="EXU62" s="5"/>
      <c r="EXV62" s="5"/>
      <c r="EXW62" s="5"/>
      <c r="EXX62" s="5"/>
      <c r="EXY62" s="5"/>
      <c r="EXZ62" s="5"/>
      <c r="EYA62" s="5"/>
      <c r="EYB62" s="5"/>
      <c r="EYC62" s="5"/>
      <c r="EYD62" s="5"/>
      <c r="EYE62" s="5"/>
      <c r="EYF62" s="5"/>
      <c r="EYG62" s="5"/>
      <c r="EYH62" s="5"/>
      <c r="EYI62" s="5"/>
      <c r="EYJ62" s="5"/>
      <c r="EYK62" s="5"/>
      <c r="EYL62" s="5"/>
      <c r="EYM62" s="5"/>
      <c r="EYN62" s="5"/>
      <c r="EYO62" s="5"/>
      <c r="EYP62" s="5"/>
      <c r="EYQ62" s="5"/>
      <c r="EYR62" s="5"/>
      <c r="EYS62" s="5"/>
      <c r="EYT62" s="5"/>
      <c r="EYU62" s="5"/>
      <c r="EYV62" s="5"/>
      <c r="EYW62" s="5"/>
      <c r="EYX62" s="5"/>
      <c r="EYY62" s="5"/>
      <c r="EYZ62" s="5"/>
      <c r="EZA62" s="5"/>
      <c r="EZB62" s="5"/>
      <c r="EZC62" s="5"/>
      <c r="EZD62" s="5"/>
      <c r="EZE62" s="5"/>
      <c r="EZF62" s="5"/>
      <c r="EZG62" s="5"/>
      <c r="EZH62" s="5"/>
      <c r="EZI62" s="5"/>
      <c r="EZJ62" s="5"/>
      <c r="EZK62" s="5"/>
      <c r="EZL62" s="5"/>
      <c r="EZM62" s="5"/>
      <c r="EZN62" s="5"/>
      <c r="EZO62" s="5"/>
      <c r="EZP62" s="5"/>
      <c r="EZQ62" s="5"/>
      <c r="EZR62" s="5"/>
      <c r="EZS62" s="5"/>
      <c r="EZT62" s="5"/>
      <c r="EZU62" s="5"/>
      <c r="EZV62" s="5"/>
      <c r="EZW62" s="5"/>
      <c r="EZX62" s="5"/>
      <c r="EZY62" s="5"/>
      <c r="EZZ62" s="5"/>
      <c r="FAA62" s="5"/>
      <c r="FAB62" s="5"/>
      <c r="FAC62" s="5"/>
      <c r="FAD62" s="5"/>
      <c r="FAE62" s="5"/>
      <c r="FAF62" s="5"/>
      <c r="FAG62" s="5"/>
      <c r="FAH62" s="5"/>
      <c r="FAI62" s="5"/>
      <c r="FAJ62" s="5"/>
      <c r="FAK62" s="5"/>
      <c r="FAL62" s="5"/>
      <c r="FAM62" s="5"/>
      <c r="FAN62" s="5"/>
      <c r="FAO62" s="5"/>
      <c r="FAP62" s="5"/>
      <c r="FAQ62" s="5"/>
      <c r="FAR62" s="5"/>
      <c r="FAS62" s="5"/>
      <c r="FAT62" s="5"/>
      <c r="FAU62" s="5"/>
      <c r="FAV62" s="5"/>
      <c r="FAW62" s="5"/>
      <c r="FAX62" s="5"/>
      <c r="FAY62" s="5"/>
      <c r="FAZ62" s="5"/>
      <c r="FBA62" s="5"/>
      <c r="FBB62" s="5"/>
      <c r="FBC62" s="5"/>
      <c r="FBD62" s="5"/>
      <c r="FBE62" s="5"/>
      <c r="FBF62" s="5"/>
      <c r="FBG62" s="5"/>
      <c r="FBH62" s="5"/>
      <c r="FBI62" s="5"/>
      <c r="FBJ62" s="5"/>
      <c r="FBK62" s="5"/>
      <c r="FBL62" s="5"/>
      <c r="FBM62" s="5"/>
      <c r="FBN62" s="5"/>
      <c r="FBO62" s="5"/>
      <c r="FBP62" s="5"/>
      <c r="FBQ62" s="5"/>
      <c r="FBR62" s="5"/>
      <c r="FBS62" s="5"/>
      <c r="FBT62" s="5"/>
      <c r="FBU62" s="5"/>
      <c r="FBV62" s="5"/>
      <c r="FBW62" s="5"/>
      <c r="FBX62" s="5"/>
      <c r="FBY62" s="5"/>
      <c r="FBZ62" s="5"/>
      <c r="FCA62" s="5"/>
      <c r="FCB62" s="5"/>
      <c r="FCC62" s="5"/>
      <c r="FCD62" s="5"/>
      <c r="FCE62" s="5"/>
      <c r="FCF62" s="5"/>
      <c r="FCG62" s="5"/>
      <c r="FCH62" s="5"/>
      <c r="FCI62" s="5"/>
      <c r="FCJ62" s="5"/>
      <c r="FCK62" s="5"/>
      <c r="FCL62" s="5"/>
      <c r="FCM62" s="5"/>
      <c r="FCN62" s="5"/>
      <c r="FCO62" s="5"/>
      <c r="FCP62" s="5"/>
      <c r="FCQ62" s="5"/>
      <c r="FCR62" s="5"/>
      <c r="FCS62" s="5"/>
      <c r="FCT62" s="5"/>
      <c r="FCU62" s="5"/>
      <c r="FCV62" s="5"/>
      <c r="FCW62" s="5"/>
      <c r="FCX62" s="5"/>
      <c r="FCY62" s="5"/>
      <c r="FCZ62" s="5"/>
      <c r="FDA62" s="5"/>
      <c r="FDB62" s="5"/>
      <c r="FDC62" s="5"/>
      <c r="FDD62" s="5"/>
      <c r="FDE62" s="5"/>
      <c r="FDF62" s="5"/>
      <c r="FDG62" s="5"/>
      <c r="FDH62" s="5"/>
      <c r="FDI62" s="5"/>
      <c r="FDJ62" s="5"/>
      <c r="FDK62" s="5"/>
      <c r="FDL62" s="5"/>
      <c r="FDM62" s="5"/>
      <c r="FDN62" s="5"/>
      <c r="FDO62" s="5"/>
      <c r="FDP62" s="5"/>
      <c r="FDQ62" s="5"/>
      <c r="FDR62" s="5"/>
      <c r="FDS62" s="5"/>
      <c r="FDT62" s="5"/>
      <c r="FDU62" s="5"/>
      <c r="FDV62" s="5"/>
      <c r="FDW62" s="5"/>
      <c r="FDX62" s="5"/>
      <c r="FDY62" s="5"/>
      <c r="FDZ62" s="5"/>
      <c r="FEA62" s="5"/>
      <c r="FEB62" s="5"/>
      <c r="FEC62" s="5"/>
      <c r="FED62" s="5"/>
      <c r="FEE62" s="5"/>
      <c r="FEF62" s="5"/>
      <c r="FEG62" s="5"/>
      <c r="FEH62" s="5"/>
      <c r="FEI62" s="5"/>
      <c r="FEJ62" s="5"/>
      <c r="FEK62" s="5"/>
      <c r="FEL62" s="5"/>
      <c r="FEM62" s="5"/>
      <c r="FEN62" s="5"/>
      <c r="FEO62" s="5"/>
      <c r="FEP62" s="5"/>
      <c r="FEQ62" s="5"/>
      <c r="FER62" s="5"/>
      <c r="FES62" s="5"/>
      <c r="FET62" s="5"/>
      <c r="FEU62" s="5"/>
      <c r="FEV62" s="5"/>
      <c r="FEW62" s="5"/>
      <c r="FEX62" s="5"/>
      <c r="FEY62" s="5"/>
      <c r="FEZ62" s="5"/>
      <c r="FFA62" s="5"/>
      <c r="FFB62" s="5"/>
      <c r="FFC62" s="5"/>
      <c r="FFD62" s="5"/>
      <c r="FFE62" s="5"/>
      <c r="FFF62" s="5"/>
      <c r="FFG62" s="5"/>
      <c r="FFH62" s="5"/>
      <c r="FFI62" s="5"/>
      <c r="FFJ62" s="5"/>
      <c r="FFK62" s="5"/>
      <c r="FFL62" s="5"/>
      <c r="FFM62" s="5"/>
      <c r="FFN62" s="5"/>
      <c r="FFO62" s="5"/>
      <c r="FFP62" s="5"/>
      <c r="FFQ62" s="5"/>
      <c r="FFR62" s="5"/>
      <c r="FFS62" s="5"/>
      <c r="FFT62" s="5"/>
      <c r="FFU62" s="5"/>
      <c r="FFV62" s="5"/>
      <c r="FFW62" s="5"/>
      <c r="FFX62" s="5"/>
      <c r="FFY62" s="5"/>
      <c r="FFZ62" s="5"/>
      <c r="FGA62" s="5"/>
      <c r="FGB62" s="5"/>
      <c r="FGC62" s="5"/>
      <c r="FGD62" s="5"/>
      <c r="FGE62" s="5"/>
      <c r="FGF62" s="5"/>
      <c r="FGG62" s="5"/>
      <c r="FGH62" s="5"/>
      <c r="FGI62" s="5"/>
      <c r="FGJ62" s="5"/>
      <c r="FGK62" s="5"/>
      <c r="FGL62" s="5"/>
      <c r="FGM62" s="5"/>
      <c r="FGN62" s="5"/>
      <c r="FGO62" s="5"/>
      <c r="FGP62" s="5"/>
      <c r="FGQ62" s="5"/>
      <c r="FGR62" s="5"/>
      <c r="FGS62" s="5"/>
      <c r="FGT62" s="5"/>
      <c r="FGU62" s="5"/>
      <c r="FGV62" s="5"/>
      <c r="FGW62" s="5"/>
      <c r="FGX62" s="5"/>
      <c r="FGY62" s="5"/>
      <c r="FGZ62" s="5"/>
      <c r="FHA62" s="5"/>
      <c r="FHB62" s="5"/>
      <c r="FHC62" s="5"/>
      <c r="FHD62" s="5"/>
      <c r="FHE62" s="5"/>
      <c r="FHF62" s="5"/>
      <c r="FHG62" s="5"/>
      <c r="FHH62" s="5"/>
      <c r="FHI62" s="5"/>
      <c r="FHJ62" s="5"/>
      <c r="FHK62" s="5"/>
      <c r="FHL62" s="5"/>
      <c r="FHM62" s="5"/>
      <c r="FHN62" s="5"/>
      <c r="FHO62" s="5"/>
      <c r="FHP62" s="5"/>
      <c r="FHQ62" s="5"/>
      <c r="FHR62" s="5"/>
      <c r="FHS62" s="5"/>
      <c r="FHT62" s="5"/>
      <c r="FHU62" s="5"/>
      <c r="FHV62" s="5"/>
      <c r="FHW62" s="5"/>
      <c r="FHX62" s="5"/>
      <c r="FHY62" s="5"/>
      <c r="FHZ62" s="5"/>
      <c r="FIA62" s="5"/>
      <c r="FIB62" s="5"/>
      <c r="FIC62" s="5"/>
      <c r="FID62" s="5"/>
      <c r="FIE62" s="5"/>
      <c r="FIF62" s="5"/>
      <c r="FIG62" s="5"/>
      <c r="FIH62" s="5"/>
      <c r="FII62" s="5"/>
      <c r="FIJ62" s="5"/>
      <c r="FIK62" s="5"/>
      <c r="FIL62" s="5"/>
      <c r="FIM62" s="5"/>
      <c r="FIN62" s="5"/>
      <c r="FIO62" s="5"/>
      <c r="FIP62" s="5"/>
      <c r="FIQ62" s="5"/>
      <c r="FIR62" s="5"/>
      <c r="FIS62" s="5"/>
      <c r="FIT62" s="5"/>
      <c r="FIU62" s="5"/>
      <c r="FIV62" s="5"/>
      <c r="FIW62" s="5"/>
      <c r="FIX62" s="5"/>
      <c r="FIY62" s="5"/>
      <c r="FIZ62" s="5"/>
      <c r="FJA62" s="5"/>
      <c r="FJB62" s="5"/>
      <c r="FJC62" s="5"/>
      <c r="FJD62" s="5"/>
      <c r="FJE62" s="5"/>
      <c r="FJF62" s="5"/>
      <c r="FJG62" s="5"/>
      <c r="FJH62" s="5"/>
      <c r="FJI62" s="5"/>
      <c r="FJJ62" s="5"/>
      <c r="FJK62" s="5"/>
      <c r="FJL62" s="5"/>
      <c r="FJM62" s="5"/>
      <c r="FJN62" s="5"/>
      <c r="FJO62" s="5"/>
      <c r="FJP62" s="5"/>
      <c r="FJQ62" s="5"/>
      <c r="FJR62" s="5"/>
      <c r="FJS62" s="5"/>
      <c r="FJT62" s="5"/>
      <c r="FJU62" s="5"/>
      <c r="FJV62" s="5"/>
      <c r="FJW62" s="5"/>
      <c r="FJX62" s="5"/>
      <c r="FJY62" s="5"/>
      <c r="FJZ62" s="5"/>
      <c r="FKA62" s="5"/>
      <c r="FKB62" s="5"/>
      <c r="FKC62" s="5"/>
      <c r="FKD62" s="5"/>
      <c r="FKE62" s="5"/>
      <c r="FKF62" s="5"/>
      <c r="FKG62" s="5"/>
      <c r="FKH62" s="5"/>
      <c r="FKI62" s="5"/>
      <c r="FKJ62" s="5"/>
      <c r="FKK62" s="5"/>
      <c r="FKL62" s="5"/>
      <c r="FKM62" s="5"/>
      <c r="FKN62" s="5"/>
      <c r="FKO62" s="5"/>
      <c r="FKP62" s="5"/>
      <c r="FKQ62" s="5"/>
      <c r="FKR62" s="5"/>
      <c r="FKS62" s="5"/>
      <c r="FKT62" s="5"/>
      <c r="FKU62" s="5"/>
      <c r="FKV62" s="5"/>
      <c r="FKW62" s="5"/>
      <c r="FKX62" s="5"/>
      <c r="FKY62" s="5"/>
      <c r="FKZ62" s="5"/>
      <c r="FLA62" s="5"/>
      <c r="FLB62" s="5"/>
      <c r="FLC62" s="5"/>
      <c r="FLD62" s="5"/>
      <c r="FLE62" s="5"/>
      <c r="FLF62" s="5"/>
      <c r="FLG62" s="5"/>
      <c r="FLH62" s="5"/>
      <c r="FLI62" s="5"/>
      <c r="FLJ62" s="5"/>
      <c r="FLK62" s="5"/>
      <c r="FLL62" s="5"/>
      <c r="FLM62" s="5"/>
      <c r="FLN62" s="5"/>
      <c r="FLO62" s="5"/>
      <c r="FLP62" s="5"/>
      <c r="FLQ62" s="5"/>
      <c r="FLR62" s="5"/>
      <c r="FLS62" s="5"/>
      <c r="FLT62" s="5"/>
      <c r="FLU62" s="5"/>
      <c r="FLV62" s="5"/>
      <c r="FLW62" s="5"/>
      <c r="FLX62" s="5"/>
      <c r="FLY62" s="5"/>
      <c r="FLZ62" s="5"/>
      <c r="FMA62" s="5"/>
      <c r="FMB62" s="5"/>
      <c r="FMC62" s="5"/>
      <c r="FMD62" s="5"/>
      <c r="FME62" s="5"/>
      <c r="FMF62" s="5"/>
      <c r="FMG62" s="5"/>
      <c r="FMH62" s="5"/>
      <c r="FMI62" s="5"/>
      <c r="FMJ62" s="5"/>
      <c r="FMK62" s="5"/>
      <c r="FML62" s="5"/>
      <c r="FMM62" s="5"/>
      <c r="FMN62" s="5"/>
      <c r="FMO62" s="5"/>
      <c r="FMP62" s="5"/>
      <c r="FMQ62" s="5"/>
      <c r="FMR62" s="5"/>
      <c r="FMS62" s="5"/>
      <c r="FMT62" s="5"/>
      <c r="FMU62" s="5"/>
      <c r="FMV62" s="5"/>
      <c r="FMW62" s="5"/>
      <c r="FMX62" s="5"/>
      <c r="FMY62" s="5"/>
      <c r="FMZ62" s="5"/>
      <c r="FNA62" s="5"/>
      <c r="FNB62" s="5"/>
      <c r="FNC62" s="5"/>
      <c r="FND62" s="5"/>
      <c r="FNE62" s="5"/>
      <c r="FNF62" s="5"/>
      <c r="FNG62" s="5"/>
      <c r="FNH62" s="5"/>
      <c r="FNI62" s="5"/>
      <c r="FNJ62" s="5"/>
      <c r="FNK62" s="5"/>
      <c r="FNL62" s="5"/>
      <c r="FNM62" s="5"/>
      <c r="FNN62" s="5"/>
      <c r="FNO62" s="5"/>
      <c r="FNP62" s="5"/>
      <c r="FNQ62" s="5"/>
      <c r="FNR62" s="5"/>
      <c r="FNS62" s="5"/>
      <c r="FNT62" s="5"/>
      <c r="FNU62" s="5"/>
      <c r="FNV62" s="5"/>
      <c r="FNW62" s="5"/>
      <c r="FNX62" s="5"/>
      <c r="FNY62" s="5"/>
      <c r="FNZ62" s="5"/>
      <c r="FOA62" s="5"/>
      <c r="FOB62" s="5"/>
      <c r="FOC62" s="5"/>
      <c r="FOD62" s="5"/>
      <c r="FOE62" s="5"/>
      <c r="FOF62" s="5"/>
      <c r="FOG62" s="5"/>
      <c r="FOH62" s="5"/>
      <c r="FOI62" s="5"/>
      <c r="FOJ62" s="5"/>
      <c r="FOK62" s="5"/>
      <c r="FOL62" s="5"/>
      <c r="FOM62" s="5"/>
      <c r="FON62" s="5"/>
      <c r="FOO62" s="5"/>
      <c r="FOP62" s="5"/>
      <c r="FOQ62" s="5"/>
      <c r="FOR62" s="5"/>
      <c r="FOS62" s="5"/>
      <c r="FOT62" s="5"/>
      <c r="FOU62" s="5"/>
      <c r="FOV62" s="5"/>
      <c r="FOW62" s="5"/>
      <c r="FOX62" s="5"/>
      <c r="FOY62" s="5"/>
      <c r="FOZ62" s="5"/>
      <c r="FPA62" s="5"/>
      <c r="FPB62" s="5"/>
      <c r="FPC62" s="5"/>
      <c r="FPD62" s="5"/>
      <c r="FPE62" s="5"/>
      <c r="FPF62" s="5"/>
      <c r="FPG62" s="5"/>
      <c r="FPH62" s="5"/>
      <c r="FPI62" s="5"/>
      <c r="FPJ62" s="5"/>
      <c r="FPK62" s="5"/>
      <c r="FPL62" s="5"/>
      <c r="FPM62" s="5"/>
      <c r="FPN62" s="5"/>
      <c r="FPO62" s="5"/>
      <c r="FPP62" s="5"/>
      <c r="FPQ62" s="5"/>
      <c r="FPR62" s="5"/>
      <c r="FPS62" s="5"/>
      <c r="FPT62" s="5"/>
      <c r="FPU62" s="5"/>
      <c r="FPV62" s="5"/>
      <c r="FPW62" s="5"/>
      <c r="FPX62" s="5"/>
      <c r="FPY62" s="5"/>
      <c r="FPZ62" s="5"/>
      <c r="FQA62" s="5"/>
      <c r="FQB62" s="5"/>
      <c r="FQC62" s="5"/>
      <c r="FQD62" s="5"/>
      <c r="FQE62" s="5"/>
      <c r="FQF62" s="5"/>
      <c r="FQG62" s="5"/>
      <c r="FQH62" s="5"/>
      <c r="FQI62" s="5"/>
      <c r="FQJ62" s="5"/>
      <c r="FQK62" s="5"/>
      <c r="FQL62" s="5"/>
      <c r="FQM62" s="5"/>
      <c r="FQN62" s="5"/>
      <c r="FQO62" s="5"/>
      <c r="FQP62" s="5"/>
      <c r="FQQ62" s="5"/>
      <c r="FQR62" s="5"/>
      <c r="FQS62" s="5"/>
      <c r="FQT62" s="5"/>
      <c r="FQU62" s="5"/>
      <c r="FQV62" s="5"/>
      <c r="FQW62" s="5"/>
      <c r="FQX62" s="5"/>
      <c r="FQY62" s="5"/>
      <c r="FQZ62" s="5"/>
      <c r="FRA62" s="5"/>
      <c r="FRB62" s="5"/>
      <c r="FRC62" s="5"/>
      <c r="FRD62" s="5"/>
      <c r="FRE62" s="5"/>
      <c r="FRF62" s="5"/>
      <c r="FRG62" s="5"/>
      <c r="FRH62" s="5"/>
      <c r="FRI62" s="5"/>
      <c r="FRJ62" s="5"/>
      <c r="FRK62" s="5"/>
      <c r="FRL62" s="5"/>
      <c r="FRM62" s="5"/>
      <c r="FRN62" s="5"/>
      <c r="FRO62" s="5"/>
      <c r="FRP62" s="5"/>
      <c r="FRQ62" s="5"/>
      <c r="FRR62" s="5"/>
      <c r="FRS62" s="5"/>
      <c r="FRT62" s="5"/>
      <c r="FRU62" s="5"/>
      <c r="FRV62" s="5"/>
      <c r="FRW62" s="5"/>
      <c r="FRX62" s="5"/>
      <c r="FRY62" s="5"/>
      <c r="FRZ62" s="5"/>
      <c r="FSA62" s="5"/>
      <c r="FSB62" s="5"/>
      <c r="FSC62" s="5"/>
      <c r="FSD62" s="5"/>
      <c r="FSE62" s="5"/>
      <c r="FSF62" s="5"/>
      <c r="FSG62" s="5"/>
      <c r="FSH62" s="5"/>
      <c r="FSI62" s="5"/>
      <c r="FSJ62" s="5"/>
      <c r="FSK62" s="5"/>
      <c r="FSL62" s="5"/>
      <c r="FSM62" s="5"/>
      <c r="FSN62" s="5"/>
      <c r="FSO62" s="5"/>
      <c r="FSP62" s="5"/>
      <c r="FSQ62" s="5"/>
      <c r="FSR62" s="5"/>
      <c r="FSS62" s="5"/>
      <c r="FST62" s="5"/>
      <c r="FSU62" s="5"/>
      <c r="FSV62" s="5"/>
      <c r="FSW62" s="5"/>
      <c r="FSX62" s="5"/>
      <c r="FSY62" s="5"/>
      <c r="FSZ62" s="5"/>
      <c r="FTA62" s="5"/>
      <c r="FTB62" s="5"/>
      <c r="FTC62" s="5"/>
      <c r="FTD62" s="5"/>
      <c r="FTE62" s="5"/>
      <c r="FTF62" s="5"/>
      <c r="FTG62" s="5"/>
      <c r="FTH62" s="5"/>
      <c r="FTI62" s="5"/>
      <c r="FTJ62" s="5"/>
      <c r="FTK62" s="5"/>
      <c r="FTL62" s="5"/>
      <c r="FTM62" s="5"/>
      <c r="FTN62" s="5"/>
      <c r="FTO62" s="5"/>
      <c r="FTP62" s="5"/>
      <c r="FTQ62" s="5"/>
      <c r="FTR62" s="5"/>
      <c r="FTS62" s="5"/>
      <c r="FTT62" s="5"/>
      <c r="FTU62" s="5"/>
      <c r="FTV62" s="5"/>
      <c r="FTW62" s="5"/>
      <c r="FTX62" s="5"/>
      <c r="FTY62" s="5"/>
      <c r="FTZ62" s="5"/>
      <c r="FUA62" s="5"/>
      <c r="FUB62" s="5"/>
      <c r="FUC62" s="5"/>
      <c r="FUD62" s="5"/>
      <c r="FUE62" s="5"/>
      <c r="FUF62" s="5"/>
      <c r="FUG62" s="5"/>
      <c r="FUH62" s="5"/>
      <c r="FUI62" s="5"/>
      <c r="FUJ62" s="5"/>
      <c r="FUK62" s="5"/>
      <c r="FUL62" s="5"/>
      <c r="FUM62" s="5"/>
      <c r="FUN62" s="5"/>
      <c r="FUO62" s="5"/>
      <c r="FUP62" s="5"/>
      <c r="FUQ62" s="5"/>
      <c r="FUR62" s="5"/>
      <c r="FUS62" s="5"/>
      <c r="FUT62" s="5"/>
      <c r="FUU62" s="5"/>
      <c r="FUV62" s="5"/>
      <c r="FUW62" s="5"/>
      <c r="FUX62" s="5"/>
      <c r="FUY62" s="5"/>
      <c r="FUZ62" s="5"/>
      <c r="FVA62" s="5"/>
      <c r="FVB62" s="5"/>
      <c r="FVC62" s="5"/>
      <c r="FVD62" s="5"/>
      <c r="FVE62" s="5"/>
      <c r="FVF62" s="5"/>
      <c r="FVG62" s="5"/>
      <c r="FVH62" s="5"/>
      <c r="FVI62" s="5"/>
      <c r="FVJ62" s="5"/>
      <c r="FVK62" s="5"/>
      <c r="FVL62" s="5"/>
      <c r="FVM62" s="5"/>
      <c r="FVN62" s="5"/>
      <c r="FVO62" s="5"/>
      <c r="FVP62" s="5"/>
      <c r="FVQ62" s="5"/>
      <c r="FVR62" s="5"/>
      <c r="FVS62" s="5"/>
      <c r="FVT62" s="5"/>
      <c r="FVU62" s="5"/>
      <c r="FVV62" s="5"/>
      <c r="FVW62" s="5"/>
      <c r="FVX62" s="5"/>
      <c r="FVY62" s="5"/>
      <c r="FVZ62" s="5"/>
      <c r="FWA62" s="5"/>
      <c r="FWB62" s="5"/>
      <c r="FWC62" s="5"/>
      <c r="FWD62" s="5"/>
      <c r="FWE62" s="5"/>
      <c r="FWF62" s="5"/>
      <c r="FWG62" s="5"/>
      <c r="FWH62" s="5"/>
      <c r="FWI62" s="5"/>
      <c r="FWJ62" s="5"/>
      <c r="FWK62" s="5"/>
      <c r="FWL62" s="5"/>
      <c r="FWM62" s="5"/>
      <c r="FWN62" s="5"/>
      <c r="FWO62" s="5"/>
      <c r="FWP62" s="5"/>
      <c r="FWQ62" s="5"/>
      <c r="FWR62" s="5"/>
      <c r="FWS62" s="5"/>
      <c r="FWT62" s="5"/>
      <c r="FWU62" s="5"/>
      <c r="FWV62" s="5"/>
      <c r="FWW62" s="5"/>
      <c r="FWX62" s="5"/>
      <c r="FWY62" s="5"/>
      <c r="FWZ62" s="5"/>
      <c r="FXA62" s="5"/>
      <c r="FXB62" s="5"/>
      <c r="FXC62" s="5"/>
      <c r="FXD62" s="5"/>
      <c r="FXE62" s="5"/>
      <c r="FXF62" s="5"/>
      <c r="FXG62" s="5"/>
      <c r="FXH62" s="5"/>
      <c r="FXI62" s="5"/>
      <c r="FXJ62" s="5"/>
      <c r="FXK62" s="5"/>
      <c r="FXL62" s="5"/>
      <c r="FXM62" s="5"/>
      <c r="FXN62" s="5"/>
      <c r="FXO62" s="5"/>
      <c r="FXP62" s="5"/>
      <c r="FXQ62" s="5"/>
      <c r="FXR62" s="5"/>
      <c r="FXS62" s="5"/>
      <c r="FXT62" s="5"/>
      <c r="FXU62" s="5"/>
      <c r="FXV62" s="5"/>
      <c r="FXW62" s="5"/>
      <c r="FXX62" s="5"/>
      <c r="FXY62" s="5"/>
      <c r="FXZ62" s="5"/>
      <c r="FYA62" s="5"/>
      <c r="FYB62" s="5"/>
      <c r="FYC62" s="5"/>
      <c r="FYD62" s="5"/>
      <c r="FYE62" s="5"/>
      <c r="FYF62" s="5"/>
      <c r="FYG62" s="5"/>
      <c r="FYH62" s="5"/>
      <c r="FYI62" s="5"/>
      <c r="FYJ62" s="5"/>
      <c r="FYK62" s="5"/>
      <c r="FYL62" s="5"/>
      <c r="FYM62" s="5"/>
      <c r="FYN62" s="5"/>
      <c r="FYO62" s="5"/>
      <c r="FYP62" s="5"/>
      <c r="FYQ62" s="5"/>
      <c r="FYR62" s="5"/>
      <c r="FYS62" s="5"/>
      <c r="FYT62" s="5"/>
      <c r="FYU62" s="5"/>
      <c r="FYV62" s="5"/>
      <c r="FYW62" s="5"/>
      <c r="FYX62" s="5"/>
      <c r="FYY62" s="5"/>
      <c r="FYZ62" s="5"/>
      <c r="FZA62" s="5"/>
      <c r="FZB62" s="5"/>
      <c r="FZC62" s="5"/>
      <c r="FZD62" s="5"/>
      <c r="FZE62" s="5"/>
      <c r="FZF62" s="5"/>
      <c r="FZG62" s="5"/>
      <c r="FZH62" s="5"/>
      <c r="FZI62" s="5"/>
      <c r="FZJ62" s="5"/>
      <c r="FZK62" s="5"/>
      <c r="FZL62" s="5"/>
      <c r="FZM62" s="5"/>
      <c r="FZN62" s="5"/>
      <c r="FZO62" s="5"/>
      <c r="FZP62" s="5"/>
      <c r="FZQ62" s="5"/>
      <c r="FZR62" s="5"/>
      <c r="FZS62" s="5"/>
      <c r="FZT62" s="5"/>
      <c r="FZU62" s="5"/>
      <c r="FZV62" s="5"/>
      <c r="FZW62" s="5"/>
      <c r="FZX62" s="5"/>
      <c r="FZY62" s="5"/>
      <c r="FZZ62" s="5"/>
      <c r="GAA62" s="5"/>
      <c r="GAB62" s="5"/>
      <c r="GAC62" s="5"/>
      <c r="GAD62" s="5"/>
      <c r="GAE62" s="5"/>
      <c r="GAF62" s="5"/>
      <c r="GAG62" s="5"/>
      <c r="GAH62" s="5"/>
      <c r="GAI62" s="5"/>
      <c r="GAJ62" s="5"/>
      <c r="GAK62" s="5"/>
      <c r="GAL62" s="5"/>
      <c r="GAM62" s="5"/>
      <c r="GAN62" s="5"/>
      <c r="GAO62" s="5"/>
      <c r="GAP62" s="5"/>
      <c r="GAQ62" s="5"/>
      <c r="GAR62" s="5"/>
      <c r="GAS62" s="5"/>
      <c r="GAT62" s="5"/>
      <c r="GAU62" s="5"/>
      <c r="GAV62" s="5"/>
      <c r="GAW62" s="5"/>
      <c r="GAX62" s="5"/>
      <c r="GAY62" s="5"/>
      <c r="GAZ62" s="5"/>
      <c r="GBA62" s="5"/>
      <c r="GBB62" s="5"/>
      <c r="GBC62" s="5"/>
      <c r="GBD62" s="5"/>
      <c r="GBE62" s="5"/>
      <c r="GBF62" s="5"/>
      <c r="GBG62" s="5"/>
      <c r="GBH62" s="5"/>
      <c r="GBI62" s="5"/>
      <c r="GBJ62" s="5"/>
      <c r="GBK62" s="5"/>
      <c r="GBL62" s="5"/>
      <c r="GBM62" s="5"/>
      <c r="GBN62" s="5"/>
      <c r="GBO62" s="5"/>
      <c r="GBP62" s="5"/>
      <c r="GBQ62" s="5"/>
      <c r="GBR62" s="5"/>
      <c r="GBS62" s="5"/>
      <c r="GBT62" s="5"/>
      <c r="GBU62" s="5"/>
      <c r="GBV62" s="5"/>
      <c r="GBW62" s="5"/>
      <c r="GBX62" s="5"/>
      <c r="GBY62" s="5"/>
      <c r="GBZ62" s="5"/>
      <c r="GCA62" s="5"/>
      <c r="GCB62" s="5"/>
      <c r="GCC62" s="5"/>
      <c r="GCD62" s="5"/>
      <c r="GCE62" s="5"/>
      <c r="GCF62" s="5"/>
      <c r="GCG62" s="5"/>
      <c r="GCH62" s="5"/>
      <c r="GCI62" s="5"/>
      <c r="GCJ62" s="5"/>
      <c r="GCK62" s="5"/>
      <c r="GCL62" s="5"/>
      <c r="GCM62" s="5"/>
      <c r="GCN62" s="5"/>
      <c r="GCO62" s="5"/>
      <c r="GCP62" s="5"/>
      <c r="GCQ62" s="5"/>
      <c r="GCR62" s="5"/>
      <c r="GCS62" s="5"/>
      <c r="GCT62" s="5"/>
      <c r="GCU62" s="5"/>
      <c r="GCV62" s="5"/>
      <c r="GCW62" s="5"/>
      <c r="GCX62" s="5"/>
      <c r="GCY62" s="5"/>
      <c r="GCZ62" s="5"/>
      <c r="GDA62" s="5"/>
      <c r="GDB62" s="5"/>
      <c r="GDC62" s="5"/>
      <c r="GDD62" s="5"/>
      <c r="GDE62" s="5"/>
      <c r="GDF62" s="5"/>
      <c r="GDG62" s="5"/>
      <c r="GDH62" s="5"/>
      <c r="GDI62" s="5"/>
      <c r="GDJ62" s="5"/>
      <c r="GDK62" s="5"/>
      <c r="GDL62" s="5"/>
      <c r="GDM62" s="5"/>
      <c r="GDN62" s="5"/>
      <c r="GDO62" s="5"/>
      <c r="GDP62" s="5"/>
      <c r="GDQ62" s="5"/>
      <c r="GDR62" s="5"/>
      <c r="GDS62" s="5"/>
      <c r="GDT62" s="5"/>
      <c r="GDU62" s="5"/>
      <c r="GDV62" s="5"/>
      <c r="GDW62" s="5"/>
      <c r="GDX62" s="5"/>
      <c r="GDY62" s="5"/>
      <c r="GDZ62" s="5"/>
      <c r="GEA62" s="5"/>
      <c r="GEB62" s="5"/>
      <c r="GEC62" s="5"/>
      <c r="GED62" s="5"/>
      <c r="GEE62" s="5"/>
      <c r="GEF62" s="5"/>
      <c r="GEG62" s="5"/>
      <c r="GEH62" s="5"/>
      <c r="GEI62" s="5"/>
      <c r="GEJ62" s="5"/>
      <c r="GEK62" s="5"/>
      <c r="GEL62" s="5"/>
      <c r="GEM62" s="5"/>
      <c r="GEN62" s="5"/>
      <c r="GEO62" s="5"/>
      <c r="GEP62" s="5"/>
      <c r="GEQ62" s="5"/>
      <c r="GER62" s="5"/>
      <c r="GES62" s="5"/>
      <c r="GET62" s="5"/>
      <c r="GEU62" s="5"/>
      <c r="GEV62" s="5"/>
      <c r="GEW62" s="5"/>
      <c r="GEX62" s="5"/>
      <c r="GEY62" s="5"/>
      <c r="GEZ62" s="5"/>
      <c r="GFA62" s="5"/>
      <c r="GFB62" s="5"/>
      <c r="GFC62" s="5"/>
      <c r="GFD62" s="5"/>
      <c r="GFE62" s="5"/>
      <c r="GFF62" s="5"/>
      <c r="GFG62" s="5"/>
      <c r="GFH62" s="5"/>
      <c r="GFI62" s="5"/>
      <c r="GFJ62" s="5"/>
      <c r="GFK62" s="5"/>
      <c r="GFL62" s="5"/>
      <c r="GFM62" s="5"/>
      <c r="GFN62" s="5"/>
      <c r="GFO62" s="5"/>
      <c r="GFP62" s="5"/>
      <c r="GFQ62" s="5"/>
      <c r="GFR62" s="5"/>
      <c r="GFS62" s="5"/>
      <c r="GFT62" s="5"/>
      <c r="GFU62" s="5"/>
      <c r="GFV62" s="5"/>
      <c r="GFW62" s="5"/>
      <c r="GFX62" s="5"/>
      <c r="GFY62" s="5"/>
      <c r="GFZ62" s="5"/>
      <c r="GGA62" s="5"/>
      <c r="GGB62" s="5"/>
      <c r="GGC62" s="5"/>
      <c r="GGD62" s="5"/>
      <c r="GGE62" s="5"/>
      <c r="GGF62" s="5"/>
      <c r="GGG62" s="5"/>
      <c r="GGH62" s="5"/>
      <c r="GGI62" s="5"/>
      <c r="GGJ62" s="5"/>
      <c r="GGK62" s="5"/>
      <c r="GGL62" s="5"/>
      <c r="GGM62" s="5"/>
      <c r="GGN62" s="5"/>
      <c r="GGO62" s="5"/>
      <c r="GGP62" s="5"/>
      <c r="GGQ62" s="5"/>
      <c r="GGR62" s="5"/>
      <c r="GGS62" s="5"/>
      <c r="GGT62" s="5"/>
      <c r="GGU62" s="5"/>
      <c r="GGV62" s="5"/>
      <c r="GGW62" s="5"/>
      <c r="GGX62" s="5"/>
      <c r="GGY62" s="5"/>
      <c r="GGZ62" s="5"/>
      <c r="GHA62" s="5"/>
      <c r="GHB62" s="5"/>
      <c r="GHC62" s="5"/>
      <c r="GHD62" s="5"/>
      <c r="GHE62" s="5"/>
      <c r="GHF62" s="5"/>
      <c r="GHG62" s="5"/>
      <c r="GHH62" s="5"/>
      <c r="GHI62" s="5"/>
      <c r="GHJ62" s="5"/>
      <c r="GHK62" s="5"/>
      <c r="GHL62" s="5"/>
      <c r="GHM62" s="5"/>
      <c r="GHN62" s="5"/>
      <c r="GHO62" s="5"/>
      <c r="GHP62" s="5"/>
      <c r="GHQ62" s="5"/>
      <c r="GHR62" s="5"/>
      <c r="GHS62" s="5"/>
      <c r="GHT62" s="5"/>
      <c r="GHU62" s="5"/>
      <c r="GHV62" s="5"/>
      <c r="GHW62" s="5"/>
      <c r="GHX62" s="5"/>
      <c r="GHY62" s="5"/>
      <c r="GHZ62" s="5"/>
      <c r="GIA62" s="5"/>
      <c r="GIB62" s="5"/>
      <c r="GIC62" s="5"/>
      <c r="GID62" s="5"/>
      <c r="GIE62" s="5"/>
      <c r="GIF62" s="5"/>
      <c r="GIG62" s="5"/>
      <c r="GIH62" s="5"/>
      <c r="GII62" s="5"/>
      <c r="GIJ62" s="5"/>
      <c r="GIK62" s="5"/>
      <c r="GIL62" s="5"/>
      <c r="GIM62" s="5"/>
      <c r="GIN62" s="5"/>
      <c r="GIO62" s="5"/>
      <c r="GIP62" s="5"/>
      <c r="GIQ62" s="5"/>
      <c r="GIR62" s="5"/>
      <c r="GIS62" s="5"/>
      <c r="GIT62" s="5"/>
      <c r="GIU62" s="5"/>
      <c r="GIV62" s="5"/>
      <c r="GIW62" s="5"/>
      <c r="GIX62" s="5"/>
      <c r="GIY62" s="5"/>
      <c r="GIZ62" s="5"/>
      <c r="GJA62" s="5"/>
      <c r="GJB62" s="5"/>
      <c r="GJC62" s="5"/>
      <c r="GJD62" s="5"/>
      <c r="GJE62" s="5"/>
      <c r="GJF62" s="5"/>
      <c r="GJG62" s="5"/>
      <c r="GJH62" s="5"/>
      <c r="GJI62" s="5"/>
      <c r="GJJ62" s="5"/>
      <c r="GJK62" s="5"/>
      <c r="GJL62" s="5"/>
      <c r="GJM62" s="5"/>
      <c r="GJN62" s="5"/>
      <c r="GJO62" s="5"/>
      <c r="GJP62" s="5"/>
      <c r="GJQ62" s="5"/>
      <c r="GJR62" s="5"/>
      <c r="GJS62" s="5"/>
      <c r="GJT62" s="5"/>
      <c r="GJU62" s="5"/>
      <c r="GJV62" s="5"/>
      <c r="GJW62" s="5"/>
      <c r="GJX62" s="5"/>
      <c r="GJY62" s="5"/>
      <c r="GJZ62" s="5"/>
      <c r="GKA62" s="5"/>
      <c r="GKB62" s="5"/>
      <c r="GKC62" s="5"/>
      <c r="GKD62" s="5"/>
      <c r="GKE62" s="5"/>
      <c r="GKF62" s="5"/>
      <c r="GKG62" s="5"/>
      <c r="GKH62" s="5"/>
      <c r="GKI62" s="5"/>
      <c r="GKJ62" s="5"/>
      <c r="GKK62" s="5"/>
      <c r="GKL62" s="5"/>
      <c r="GKM62" s="5"/>
      <c r="GKN62" s="5"/>
      <c r="GKO62" s="5"/>
      <c r="GKP62" s="5"/>
      <c r="GKQ62" s="5"/>
      <c r="GKR62" s="5"/>
      <c r="GKS62" s="5"/>
      <c r="GKT62" s="5"/>
      <c r="GKU62" s="5"/>
      <c r="GKV62" s="5"/>
      <c r="GKW62" s="5"/>
      <c r="GKX62" s="5"/>
      <c r="GKY62" s="5"/>
      <c r="GKZ62" s="5"/>
      <c r="GLA62" s="5"/>
      <c r="GLB62" s="5"/>
      <c r="GLC62" s="5"/>
      <c r="GLD62" s="5"/>
      <c r="GLE62" s="5"/>
      <c r="GLF62" s="5"/>
      <c r="GLG62" s="5"/>
      <c r="GLH62" s="5"/>
      <c r="GLI62" s="5"/>
      <c r="GLJ62" s="5"/>
      <c r="GLK62" s="5"/>
      <c r="GLL62" s="5"/>
      <c r="GLM62" s="5"/>
      <c r="GLN62" s="5"/>
      <c r="GLO62" s="5"/>
      <c r="GLP62" s="5"/>
      <c r="GLQ62" s="5"/>
      <c r="GLR62" s="5"/>
      <c r="GLS62" s="5"/>
      <c r="GLT62" s="5"/>
      <c r="GLU62" s="5"/>
      <c r="GLV62" s="5"/>
      <c r="GLW62" s="5"/>
      <c r="GLX62" s="5"/>
      <c r="GLY62" s="5"/>
      <c r="GLZ62" s="5"/>
      <c r="GMA62" s="5"/>
      <c r="GMB62" s="5"/>
      <c r="GMC62" s="5"/>
      <c r="GMD62" s="5"/>
      <c r="GME62" s="5"/>
      <c r="GMF62" s="5"/>
      <c r="GMG62" s="5"/>
      <c r="GMH62" s="5"/>
      <c r="GMI62" s="5"/>
      <c r="GMJ62" s="5"/>
      <c r="GMK62" s="5"/>
      <c r="GML62" s="5"/>
      <c r="GMM62" s="5"/>
      <c r="GMN62" s="5"/>
      <c r="GMO62" s="5"/>
      <c r="GMP62" s="5"/>
      <c r="GMQ62" s="5"/>
      <c r="GMR62" s="5"/>
      <c r="GMS62" s="5"/>
      <c r="GMT62" s="5"/>
      <c r="GMU62" s="5"/>
      <c r="GMV62" s="5"/>
      <c r="GMW62" s="5"/>
      <c r="GMX62" s="5"/>
      <c r="GMY62" s="5"/>
      <c r="GMZ62" s="5"/>
      <c r="GNA62" s="5"/>
      <c r="GNB62" s="5"/>
      <c r="GNC62" s="5"/>
      <c r="GND62" s="5"/>
      <c r="GNE62" s="5"/>
      <c r="GNF62" s="5"/>
      <c r="GNG62" s="5"/>
      <c r="GNH62" s="5"/>
      <c r="GNI62" s="5"/>
      <c r="GNJ62" s="5"/>
      <c r="GNK62" s="5"/>
      <c r="GNL62" s="5"/>
      <c r="GNM62" s="5"/>
      <c r="GNN62" s="5"/>
      <c r="GNO62" s="5"/>
      <c r="GNP62" s="5"/>
      <c r="GNQ62" s="5"/>
      <c r="GNR62" s="5"/>
      <c r="GNS62" s="5"/>
      <c r="GNT62" s="5"/>
      <c r="GNU62" s="5"/>
      <c r="GNV62" s="5"/>
      <c r="GNW62" s="5"/>
      <c r="GNX62" s="5"/>
      <c r="GNY62" s="5"/>
      <c r="GNZ62" s="5"/>
      <c r="GOA62" s="5"/>
      <c r="GOB62" s="5"/>
      <c r="GOC62" s="5"/>
      <c r="GOD62" s="5"/>
      <c r="GOE62" s="5"/>
      <c r="GOF62" s="5"/>
      <c r="GOG62" s="5"/>
      <c r="GOH62" s="5"/>
      <c r="GOI62" s="5"/>
      <c r="GOJ62" s="5"/>
      <c r="GOK62" s="5"/>
      <c r="GOL62" s="5"/>
      <c r="GOM62" s="5"/>
      <c r="GON62" s="5"/>
      <c r="GOO62" s="5"/>
      <c r="GOP62" s="5"/>
      <c r="GOQ62" s="5"/>
      <c r="GOR62" s="5"/>
      <c r="GOS62" s="5"/>
      <c r="GOT62" s="5"/>
      <c r="GOU62" s="5"/>
      <c r="GOV62" s="5"/>
      <c r="GOW62" s="5"/>
      <c r="GOX62" s="5"/>
      <c r="GOY62" s="5"/>
      <c r="GOZ62" s="5"/>
      <c r="GPA62" s="5"/>
      <c r="GPB62" s="5"/>
      <c r="GPC62" s="5"/>
      <c r="GPD62" s="5"/>
      <c r="GPE62" s="5"/>
      <c r="GPF62" s="5"/>
      <c r="GPG62" s="5"/>
      <c r="GPH62" s="5"/>
      <c r="GPI62" s="5"/>
      <c r="GPJ62" s="5"/>
      <c r="GPK62" s="5"/>
      <c r="GPL62" s="5"/>
      <c r="GPM62" s="5"/>
      <c r="GPN62" s="5"/>
      <c r="GPO62" s="5"/>
      <c r="GPP62" s="5"/>
      <c r="GPQ62" s="5"/>
      <c r="GPR62" s="5"/>
      <c r="GPS62" s="5"/>
      <c r="GPT62" s="5"/>
      <c r="GPU62" s="5"/>
      <c r="GPV62" s="5"/>
      <c r="GPW62" s="5"/>
      <c r="GPX62" s="5"/>
      <c r="GPY62" s="5"/>
      <c r="GPZ62" s="5"/>
      <c r="GQA62" s="5"/>
      <c r="GQB62" s="5"/>
      <c r="GQC62" s="5"/>
      <c r="GQD62" s="5"/>
      <c r="GQE62" s="5"/>
      <c r="GQF62" s="5"/>
      <c r="GQG62" s="5"/>
      <c r="GQH62" s="5"/>
      <c r="GQI62" s="5"/>
      <c r="GQJ62" s="5"/>
      <c r="GQK62" s="5"/>
      <c r="GQL62" s="5"/>
      <c r="GQM62" s="5"/>
      <c r="GQN62" s="5"/>
      <c r="GQO62" s="5"/>
      <c r="GQP62" s="5"/>
      <c r="GQQ62" s="5"/>
      <c r="GQR62" s="5"/>
      <c r="GQS62" s="5"/>
      <c r="GQT62" s="5"/>
      <c r="GQU62" s="5"/>
      <c r="GQV62" s="5"/>
      <c r="GQW62" s="5"/>
      <c r="GQX62" s="5"/>
      <c r="GQY62" s="5"/>
      <c r="GQZ62" s="5"/>
      <c r="GRA62" s="5"/>
      <c r="GRB62" s="5"/>
      <c r="GRC62" s="5"/>
      <c r="GRD62" s="5"/>
      <c r="GRE62" s="5"/>
      <c r="GRF62" s="5"/>
      <c r="GRG62" s="5"/>
      <c r="GRH62" s="5"/>
      <c r="GRI62" s="5"/>
      <c r="GRJ62" s="5"/>
      <c r="GRK62" s="5"/>
      <c r="GRL62" s="5"/>
      <c r="GRM62" s="5"/>
      <c r="GRN62" s="5"/>
      <c r="GRO62" s="5"/>
      <c r="GRP62" s="5"/>
      <c r="GRQ62" s="5"/>
      <c r="GRR62" s="5"/>
      <c r="GRS62" s="5"/>
      <c r="GRT62" s="5"/>
      <c r="GRU62" s="5"/>
      <c r="GRV62" s="5"/>
      <c r="GRW62" s="5"/>
      <c r="GRX62" s="5"/>
      <c r="GRY62" s="5"/>
      <c r="GRZ62" s="5"/>
      <c r="GSA62" s="5"/>
      <c r="GSB62" s="5"/>
      <c r="GSC62" s="5"/>
      <c r="GSD62" s="5"/>
      <c r="GSE62" s="5"/>
      <c r="GSF62" s="5"/>
      <c r="GSG62" s="5"/>
      <c r="GSH62" s="5"/>
      <c r="GSI62" s="5"/>
      <c r="GSJ62" s="5"/>
      <c r="GSK62" s="5"/>
      <c r="GSL62" s="5"/>
      <c r="GSM62" s="5"/>
      <c r="GSN62" s="5"/>
      <c r="GSO62" s="5"/>
      <c r="GSP62" s="5"/>
      <c r="GSQ62" s="5"/>
      <c r="GSR62" s="5"/>
      <c r="GSS62" s="5"/>
      <c r="GST62" s="5"/>
      <c r="GSU62" s="5"/>
      <c r="GSV62" s="5"/>
      <c r="GSW62" s="5"/>
      <c r="GSX62" s="5"/>
      <c r="GSY62" s="5"/>
      <c r="GSZ62" s="5"/>
      <c r="GTA62" s="5"/>
      <c r="GTB62" s="5"/>
      <c r="GTC62" s="5"/>
      <c r="GTD62" s="5"/>
      <c r="GTE62" s="5"/>
      <c r="GTF62" s="5"/>
      <c r="GTG62" s="5"/>
      <c r="GTH62" s="5"/>
      <c r="GTI62" s="5"/>
      <c r="GTJ62" s="5"/>
      <c r="GTK62" s="5"/>
      <c r="GTL62" s="5"/>
      <c r="GTM62" s="5"/>
      <c r="GTN62" s="5"/>
      <c r="GTO62" s="5"/>
      <c r="GTP62" s="5"/>
      <c r="GTQ62" s="5"/>
      <c r="GTR62" s="5"/>
      <c r="GTS62" s="5"/>
      <c r="GTT62" s="5"/>
      <c r="GTU62" s="5"/>
      <c r="GTV62" s="5"/>
      <c r="GTW62" s="5"/>
      <c r="GTX62" s="5"/>
      <c r="GTY62" s="5"/>
      <c r="GTZ62" s="5"/>
      <c r="GUA62" s="5"/>
      <c r="GUB62" s="5"/>
      <c r="GUC62" s="5"/>
      <c r="GUD62" s="5"/>
      <c r="GUE62" s="5"/>
      <c r="GUF62" s="5"/>
      <c r="GUG62" s="5"/>
      <c r="GUH62" s="5"/>
      <c r="GUI62" s="5"/>
      <c r="GUJ62" s="5"/>
      <c r="GUK62" s="5"/>
      <c r="GUL62" s="5"/>
      <c r="GUM62" s="5"/>
      <c r="GUN62" s="5"/>
      <c r="GUO62" s="5"/>
      <c r="GUP62" s="5"/>
      <c r="GUQ62" s="5"/>
      <c r="GUR62" s="5"/>
      <c r="GUS62" s="5"/>
      <c r="GUT62" s="5"/>
      <c r="GUU62" s="5"/>
      <c r="GUV62" s="5"/>
      <c r="GUW62" s="5"/>
      <c r="GUX62" s="5"/>
      <c r="GUY62" s="5"/>
      <c r="GUZ62" s="5"/>
      <c r="GVA62" s="5"/>
      <c r="GVB62" s="5"/>
      <c r="GVC62" s="5"/>
      <c r="GVD62" s="5"/>
      <c r="GVE62" s="5"/>
      <c r="GVF62" s="5"/>
      <c r="GVG62" s="5"/>
      <c r="GVH62" s="5"/>
      <c r="GVI62" s="5"/>
      <c r="GVJ62" s="5"/>
      <c r="GVK62" s="5"/>
      <c r="GVL62" s="5"/>
      <c r="GVM62" s="5"/>
      <c r="GVN62" s="5"/>
      <c r="GVO62" s="5"/>
      <c r="GVP62" s="5"/>
      <c r="GVQ62" s="5"/>
      <c r="GVR62" s="5"/>
      <c r="GVS62" s="5"/>
      <c r="GVT62" s="5"/>
      <c r="GVU62" s="5"/>
      <c r="GVV62" s="5"/>
      <c r="GVW62" s="5"/>
      <c r="GVX62" s="5"/>
      <c r="GVY62" s="5"/>
      <c r="GVZ62" s="5"/>
      <c r="GWA62" s="5"/>
      <c r="GWB62" s="5"/>
      <c r="GWC62" s="5"/>
      <c r="GWD62" s="5"/>
      <c r="GWE62" s="5"/>
      <c r="GWF62" s="5"/>
      <c r="GWG62" s="5"/>
      <c r="GWH62" s="5"/>
      <c r="GWI62" s="5"/>
      <c r="GWJ62" s="5"/>
      <c r="GWK62" s="5"/>
      <c r="GWL62" s="5"/>
      <c r="GWM62" s="5"/>
      <c r="GWN62" s="5"/>
      <c r="GWO62" s="5"/>
      <c r="GWP62" s="5"/>
      <c r="GWQ62" s="5"/>
      <c r="GWR62" s="5"/>
      <c r="GWS62" s="5"/>
      <c r="GWT62" s="5"/>
      <c r="GWU62" s="5"/>
      <c r="GWV62" s="5"/>
      <c r="GWW62" s="5"/>
      <c r="GWX62" s="5"/>
      <c r="GWY62" s="5"/>
      <c r="GWZ62" s="5"/>
      <c r="GXA62" s="5"/>
      <c r="GXB62" s="5"/>
      <c r="GXC62" s="5"/>
      <c r="GXD62" s="5"/>
      <c r="GXE62" s="5"/>
      <c r="GXF62" s="5"/>
      <c r="GXG62" s="5"/>
      <c r="GXH62" s="5"/>
      <c r="GXI62" s="5"/>
      <c r="GXJ62" s="5"/>
      <c r="GXK62" s="5"/>
      <c r="GXL62" s="5"/>
      <c r="GXM62" s="5"/>
      <c r="GXN62" s="5"/>
      <c r="GXO62" s="5"/>
      <c r="GXP62" s="5"/>
      <c r="GXQ62" s="5"/>
      <c r="GXR62" s="5"/>
      <c r="GXS62" s="5"/>
      <c r="GXT62" s="5"/>
      <c r="GXU62" s="5"/>
      <c r="GXV62" s="5"/>
      <c r="GXW62" s="5"/>
      <c r="GXX62" s="5"/>
      <c r="GXY62" s="5"/>
      <c r="GXZ62" s="5"/>
      <c r="GYA62" s="5"/>
      <c r="GYB62" s="5"/>
      <c r="GYC62" s="5"/>
      <c r="GYD62" s="5"/>
      <c r="GYE62" s="5"/>
      <c r="GYF62" s="5"/>
      <c r="GYG62" s="5"/>
      <c r="GYH62" s="5"/>
      <c r="GYI62" s="5"/>
      <c r="GYJ62" s="5"/>
      <c r="GYK62" s="5"/>
      <c r="GYL62" s="5"/>
      <c r="GYM62" s="5"/>
      <c r="GYN62" s="5"/>
      <c r="GYO62" s="5"/>
      <c r="GYP62" s="5"/>
      <c r="GYQ62" s="5"/>
      <c r="GYR62" s="5"/>
      <c r="GYS62" s="5"/>
      <c r="GYT62" s="5"/>
      <c r="GYU62" s="5"/>
      <c r="GYV62" s="5"/>
      <c r="GYW62" s="5"/>
      <c r="GYX62" s="5"/>
      <c r="GYY62" s="5"/>
      <c r="GYZ62" s="5"/>
      <c r="GZA62" s="5"/>
      <c r="GZB62" s="5"/>
      <c r="GZC62" s="5"/>
      <c r="GZD62" s="5"/>
      <c r="GZE62" s="5"/>
      <c r="GZF62" s="5"/>
      <c r="GZG62" s="5"/>
      <c r="GZH62" s="5"/>
      <c r="GZI62" s="5"/>
      <c r="GZJ62" s="5"/>
      <c r="GZK62" s="5"/>
      <c r="GZL62" s="5"/>
      <c r="GZM62" s="5"/>
      <c r="GZN62" s="5"/>
      <c r="GZO62" s="5"/>
      <c r="GZP62" s="5"/>
      <c r="GZQ62" s="5"/>
      <c r="GZR62" s="5"/>
      <c r="GZS62" s="5"/>
      <c r="GZT62" s="5"/>
      <c r="GZU62" s="5"/>
      <c r="GZV62" s="5"/>
      <c r="GZW62" s="5"/>
      <c r="GZX62" s="5"/>
      <c r="GZY62" s="5"/>
      <c r="GZZ62" s="5"/>
      <c r="HAA62" s="5"/>
      <c r="HAB62" s="5"/>
      <c r="HAC62" s="5"/>
      <c r="HAD62" s="5"/>
      <c r="HAE62" s="5"/>
      <c r="HAF62" s="5"/>
      <c r="HAG62" s="5"/>
      <c r="HAH62" s="5"/>
      <c r="HAI62" s="5"/>
      <c r="HAJ62" s="5"/>
      <c r="HAK62" s="5"/>
      <c r="HAL62" s="5"/>
      <c r="HAM62" s="5"/>
      <c r="HAN62" s="5"/>
      <c r="HAO62" s="5"/>
      <c r="HAP62" s="5"/>
      <c r="HAQ62" s="5"/>
      <c r="HAR62" s="5"/>
      <c r="HAS62" s="5"/>
      <c r="HAT62" s="5"/>
      <c r="HAU62" s="5"/>
      <c r="HAV62" s="5"/>
      <c r="HAW62" s="5"/>
      <c r="HAX62" s="5"/>
      <c r="HAY62" s="5"/>
      <c r="HAZ62" s="5"/>
      <c r="HBA62" s="5"/>
      <c r="HBB62" s="5"/>
      <c r="HBC62" s="5"/>
      <c r="HBD62" s="5"/>
      <c r="HBE62" s="5"/>
      <c r="HBF62" s="5"/>
      <c r="HBG62" s="5"/>
      <c r="HBH62" s="5"/>
      <c r="HBI62" s="5"/>
      <c r="HBJ62" s="5"/>
      <c r="HBK62" s="5"/>
      <c r="HBL62" s="5"/>
      <c r="HBM62" s="5"/>
      <c r="HBN62" s="5"/>
      <c r="HBO62" s="5"/>
      <c r="HBP62" s="5"/>
      <c r="HBQ62" s="5"/>
      <c r="HBR62" s="5"/>
      <c r="HBS62" s="5"/>
      <c r="HBT62" s="5"/>
      <c r="HBU62" s="5"/>
      <c r="HBV62" s="5"/>
      <c r="HBW62" s="5"/>
      <c r="HBX62" s="5"/>
      <c r="HBY62" s="5"/>
      <c r="HBZ62" s="5"/>
      <c r="HCA62" s="5"/>
      <c r="HCB62" s="5"/>
      <c r="HCC62" s="5"/>
      <c r="HCD62" s="5"/>
      <c r="HCE62" s="5"/>
      <c r="HCF62" s="5"/>
      <c r="HCG62" s="5"/>
      <c r="HCH62" s="5"/>
      <c r="HCI62" s="5"/>
      <c r="HCJ62" s="5"/>
      <c r="HCK62" s="5"/>
      <c r="HCL62" s="5"/>
      <c r="HCM62" s="5"/>
      <c r="HCN62" s="5"/>
      <c r="HCO62" s="5"/>
      <c r="HCP62" s="5"/>
      <c r="HCQ62" s="5"/>
      <c r="HCR62" s="5"/>
      <c r="HCS62" s="5"/>
      <c r="HCT62" s="5"/>
      <c r="HCU62" s="5"/>
      <c r="HCV62" s="5"/>
      <c r="HCW62" s="5"/>
      <c r="HCX62" s="5"/>
      <c r="HCY62" s="5"/>
      <c r="HCZ62" s="5"/>
      <c r="HDA62" s="5"/>
      <c r="HDB62" s="5"/>
      <c r="HDC62" s="5"/>
      <c r="HDD62" s="5"/>
      <c r="HDE62" s="5"/>
      <c r="HDF62" s="5"/>
      <c r="HDG62" s="5"/>
      <c r="HDH62" s="5"/>
      <c r="HDI62" s="5"/>
      <c r="HDJ62" s="5"/>
      <c r="HDK62" s="5"/>
      <c r="HDL62" s="5"/>
      <c r="HDM62" s="5"/>
      <c r="HDN62" s="5"/>
      <c r="HDO62" s="5"/>
      <c r="HDP62" s="5"/>
      <c r="HDQ62" s="5"/>
      <c r="HDR62" s="5"/>
      <c r="HDS62" s="5"/>
      <c r="HDT62" s="5"/>
      <c r="HDU62" s="5"/>
      <c r="HDV62" s="5"/>
      <c r="HDW62" s="5"/>
      <c r="HDX62" s="5"/>
      <c r="HDY62" s="5"/>
      <c r="HDZ62" s="5"/>
      <c r="HEA62" s="5"/>
      <c r="HEB62" s="5"/>
      <c r="HEC62" s="5"/>
      <c r="HED62" s="5"/>
      <c r="HEE62" s="5"/>
      <c r="HEF62" s="5"/>
      <c r="HEG62" s="5"/>
      <c r="HEH62" s="5"/>
      <c r="HEI62" s="5"/>
      <c r="HEJ62" s="5"/>
      <c r="HEK62" s="5"/>
      <c r="HEL62" s="5"/>
      <c r="HEM62" s="5"/>
      <c r="HEN62" s="5"/>
      <c r="HEO62" s="5"/>
      <c r="HEP62" s="5"/>
      <c r="HEQ62" s="5"/>
      <c r="HER62" s="5"/>
      <c r="HES62" s="5"/>
      <c r="HET62" s="5"/>
      <c r="HEU62" s="5"/>
      <c r="HEV62" s="5"/>
      <c r="HEW62" s="5"/>
      <c r="HEX62" s="5"/>
      <c r="HEY62" s="5"/>
      <c r="HEZ62" s="5"/>
      <c r="HFA62" s="5"/>
      <c r="HFB62" s="5"/>
      <c r="HFC62" s="5"/>
      <c r="HFD62" s="5"/>
      <c r="HFE62" s="5"/>
      <c r="HFF62" s="5"/>
      <c r="HFG62" s="5"/>
      <c r="HFH62" s="5"/>
      <c r="HFI62" s="5"/>
      <c r="HFJ62" s="5"/>
      <c r="HFK62" s="5"/>
      <c r="HFL62" s="5"/>
      <c r="HFM62" s="5"/>
      <c r="HFN62" s="5"/>
      <c r="HFO62" s="5"/>
      <c r="HFP62" s="5"/>
      <c r="HFQ62" s="5"/>
      <c r="HFR62" s="5"/>
      <c r="HFS62" s="5"/>
      <c r="HFT62" s="5"/>
      <c r="HFU62" s="5"/>
      <c r="HFV62" s="5"/>
      <c r="HFW62" s="5"/>
      <c r="HFX62" s="5"/>
      <c r="HFY62" s="5"/>
      <c r="HFZ62" s="5"/>
      <c r="HGA62" s="5"/>
      <c r="HGB62" s="5"/>
      <c r="HGC62" s="5"/>
      <c r="HGD62" s="5"/>
      <c r="HGE62" s="5"/>
      <c r="HGF62" s="5"/>
      <c r="HGG62" s="5"/>
      <c r="HGH62" s="5"/>
      <c r="HGI62" s="5"/>
      <c r="HGJ62" s="5"/>
      <c r="HGK62" s="5"/>
      <c r="HGL62" s="5"/>
      <c r="HGM62" s="5"/>
      <c r="HGN62" s="5"/>
      <c r="HGO62" s="5"/>
      <c r="HGP62" s="5"/>
      <c r="HGQ62" s="5"/>
      <c r="HGR62" s="5"/>
      <c r="HGS62" s="5"/>
      <c r="HGT62" s="5"/>
      <c r="HGU62" s="5"/>
      <c r="HGV62" s="5"/>
      <c r="HGW62" s="5"/>
      <c r="HGX62" s="5"/>
      <c r="HGY62" s="5"/>
      <c r="HGZ62" s="5"/>
      <c r="HHA62" s="5"/>
      <c r="HHB62" s="5"/>
      <c r="HHC62" s="5"/>
      <c r="HHD62" s="5"/>
      <c r="HHE62" s="5"/>
      <c r="HHF62" s="5"/>
      <c r="HHG62" s="5"/>
      <c r="HHH62" s="5"/>
      <c r="HHI62" s="5"/>
      <c r="HHJ62" s="5"/>
      <c r="HHK62" s="5"/>
      <c r="HHL62" s="5"/>
      <c r="HHM62" s="5"/>
      <c r="HHN62" s="5"/>
      <c r="HHO62" s="5"/>
      <c r="HHP62" s="5"/>
      <c r="HHQ62" s="5"/>
      <c r="HHR62" s="5"/>
      <c r="HHS62" s="5"/>
      <c r="HHT62" s="5"/>
      <c r="HHU62" s="5"/>
      <c r="HHV62" s="5"/>
      <c r="HHW62" s="5"/>
      <c r="HHX62" s="5"/>
      <c r="HHY62" s="5"/>
      <c r="HHZ62" s="5"/>
      <c r="HIA62" s="5"/>
      <c r="HIB62" s="5"/>
      <c r="HIC62" s="5"/>
      <c r="HID62" s="5"/>
      <c r="HIE62" s="5"/>
      <c r="HIF62" s="5"/>
      <c r="HIG62" s="5"/>
      <c r="HIH62" s="5"/>
      <c r="HII62" s="5"/>
      <c r="HIJ62" s="5"/>
      <c r="HIK62" s="5"/>
      <c r="HIL62" s="5"/>
      <c r="HIM62" s="5"/>
      <c r="HIN62" s="5"/>
      <c r="HIO62" s="5"/>
      <c r="HIP62" s="5"/>
      <c r="HIQ62" s="5"/>
      <c r="HIR62" s="5"/>
      <c r="HIS62" s="5"/>
      <c r="HIT62" s="5"/>
      <c r="HIU62" s="5"/>
      <c r="HIV62" s="5"/>
      <c r="HIW62" s="5"/>
      <c r="HIX62" s="5"/>
      <c r="HIY62" s="5"/>
      <c r="HIZ62" s="5"/>
      <c r="HJA62" s="5"/>
      <c r="HJB62" s="5"/>
      <c r="HJC62" s="5"/>
      <c r="HJD62" s="5"/>
      <c r="HJE62" s="5"/>
      <c r="HJF62" s="5"/>
      <c r="HJG62" s="5"/>
      <c r="HJH62" s="5"/>
      <c r="HJI62" s="5"/>
      <c r="HJJ62" s="5"/>
      <c r="HJK62" s="5"/>
      <c r="HJL62" s="5"/>
      <c r="HJM62" s="5"/>
      <c r="HJN62" s="5"/>
      <c r="HJO62" s="5"/>
      <c r="HJP62" s="5"/>
      <c r="HJQ62" s="5"/>
      <c r="HJR62" s="5"/>
      <c r="HJS62" s="5"/>
      <c r="HJT62" s="5"/>
      <c r="HJU62" s="5"/>
      <c r="HJV62" s="5"/>
      <c r="HJW62" s="5"/>
      <c r="HJX62" s="5"/>
      <c r="HJY62" s="5"/>
      <c r="HJZ62" s="5"/>
      <c r="HKA62" s="5"/>
      <c r="HKB62" s="5"/>
      <c r="HKC62" s="5"/>
      <c r="HKD62" s="5"/>
      <c r="HKE62" s="5"/>
      <c r="HKF62" s="5"/>
      <c r="HKG62" s="5"/>
      <c r="HKH62" s="5"/>
      <c r="HKI62" s="5"/>
      <c r="HKJ62" s="5"/>
      <c r="HKK62" s="5"/>
      <c r="HKL62" s="5"/>
      <c r="HKM62" s="5"/>
      <c r="HKN62" s="5"/>
      <c r="HKO62" s="5"/>
      <c r="HKP62" s="5"/>
      <c r="HKQ62" s="5"/>
      <c r="HKR62" s="5"/>
      <c r="HKS62" s="5"/>
      <c r="HKT62" s="5"/>
      <c r="HKU62" s="5"/>
      <c r="HKV62" s="5"/>
      <c r="HKW62" s="5"/>
      <c r="HKX62" s="5"/>
      <c r="HKY62" s="5"/>
      <c r="HKZ62" s="5"/>
      <c r="HLA62" s="5"/>
      <c r="HLB62" s="5"/>
      <c r="HLC62" s="5"/>
      <c r="HLD62" s="5"/>
      <c r="HLE62" s="5"/>
      <c r="HLF62" s="5"/>
      <c r="HLG62" s="5"/>
      <c r="HLH62" s="5"/>
      <c r="HLI62" s="5"/>
      <c r="HLJ62" s="5"/>
      <c r="HLK62" s="5"/>
      <c r="HLL62" s="5"/>
      <c r="HLM62" s="5"/>
      <c r="HLN62" s="5"/>
      <c r="HLO62" s="5"/>
      <c r="HLP62" s="5"/>
      <c r="HLQ62" s="5"/>
      <c r="HLR62" s="5"/>
      <c r="HLS62" s="5"/>
      <c r="HLT62" s="5"/>
      <c r="HLU62" s="5"/>
      <c r="HLV62" s="5"/>
      <c r="HLW62" s="5"/>
      <c r="HLX62" s="5"/>
      <c r="HLY62" s="5"/>
      <c r="HLZ62" s="5"/>
      <c r="HMA62" s="5"/>
      <c r="HMB62" s="5"/>
      <c r="HMC62" s="5"/>
      <c r="HMD62" s="5"/>
      <c r="HME62" s="5"/>
      <c r="HMF62" s="5"/>
      <c r="HMG62" s="5"/>
      <c r="HMH62" s="5"/>
      <c r="HMI62" s="5"/>
      <c r="HMJ62" s="5"/>
      <c r="HMK62" s="5"/>
      <c r="HML62" s="5"/>
      <c r="HMM62" s="5"/>
      <c r="HMN62" s="5"/>
      <c r="HMO62" s="5"/>
      <c r="HMP62" s="5"/>
      <c r="HMQ62" s="5"/>
      <c r="HMR62" s="5"/>
      <c r="HMS62" s="5"/>
      <c r="HMT62" s="5"/>
      <c r="HMU62" s="5"/>
      <c r="HMV62" s="5"/>
      <c r="HMW62" s="5"/>
      <c r="HMX62" s="5"/>
      <c r="HMY62" s="5"/>
      <c r="HMZ62" s="5"/>
      <c r="HNA62" s="5"/>
      <c r="HNB62" s="5"/>
      <c r="HNC62" s="5"/>
      <c r="HND62" s="5"/>
      <c r="HNE62" s="5"/>
      <c r="HNF62" s="5"/>
      <c r="HNG62" s="5"/>
      <c r="HNH62" s="5"/>
      <c r="HNI62" s="5"/>
      <c r="HNJ62" s="5"/>
      <c r="HNK62" s="5"/>
      <c r="HNL62" s="5"/>
      <c r="HNM62" s="5"/>
      <c r="HNN62" s="5"/>
      <c r="HNO62" s="5"/>
      <c r="HNP62" s="5"/>
      <c r="HNQ62" s="5"/>
      <c r="HNR62" s="5"/>
      <c r="HNS62" s="5"/>
      <c r="HNT62" s="5"/>
      <c r="HNU62" s="5"/>
      <c r="HNV62" s="5"/>
      <c r="HNW62" s="5"/>
      <c r="HNX62" s="5"/>
      <c r="HNY62" s="5"/>
      <c r="HNZ62" s="5"/>
      <c r="HOA62" s="5"/>
      <c r="HOB62" s="5"/>
      <c r="HOC62" s="5"/>
      <c r="HOD62" s="5"/>
      <c r="HOE62" s="5"/>
      <c r="HOF62" s="5"/>
      <c r="HOG62" s="5"/>
      <c r="HOH62" s="5"/>
      <c r="HOI62" s="5"/>
      <c r="HOJ62" s="5"/>
      <c r="HOK62" s="5"/>
      <c r="HOL62" s="5"/>
      <c r="HOM62" s="5"/>
      <c r="HON62" s="5"/>
      <c r="HOO62" s="5"/>
      <c r="HOP62" s="5"/>
      <c r="HOQ62" s="5"/>
      <c r="HOR62" s="5"/>
      <c r="HOS62" s="5"/>
      <c r="HOT62" s="5"/>
      <c r="HOU62" s="5"/>
      <c r="HOV62" s="5"/>
      <c r="HOW62" s="5"/>
      <c r="HOX62" s="5"/>
      <c r="HOY62" s="5"/>
      <c r="HOZ62" s="5"/>
      <c r="HPA62" s="5"/>
      <c r="HPB62" s="5"/>
      <c r="HPC62" s="5"/>
      <c r="HPD62" s="5"/>
      <c r="HPE62" s="5"/>
      <c r="HPF62" s="5"/>
      <c r="HPG62" s="5"/>
      <c r="HPH62" s="5"/>
      <c r="HPI62" s="5"/>
      <c r="HPJ62" s="5"/>
      <c r="HPK62" s="5"/>
      <c r="HPL62" s="5"/>
      <c r="HPM62" s="5"/>
      <c r="HPN62" s="5"/>
      <c r="HPO62" s="5"/>
      <c r="HPP62" s="5"/>
      <c r="HPQ62" s="5"/>
      <c r="HPR62" s="5"/>
      <c r="HPS62" s="5"/>
      <c r="HPT62" s="5"/>
      <c r="HPU62" s="5"/>
      <c r="HPV62" s="5"/>
      <c r="HPW62" s="5"/>
      <c r="HPX62" s="5"/>
      <c r="HPY62" s="5"/>
      <c r="HPZ62" s="5"/>
      <c r="HQA62" s="5"/>
      <c r="HQB62" s="5"/>
      <c r="HQC62" s="5"/>
      <c r="HQD62" s="5"/>
      <c r="HQE62" s="5"/>
      <c r="HQF62" s="5"/>
      <c r="HQG62" s="5"/>
      <c r="HQH62" s="5"/>
      <c r="HQI62" s="5"/>
      <c r="HQJ62" s="5"/>
      <c r="HQK62" s="5"/>
      <c r="HQL62" s="5"/>
      <c r="HQM62" s="5"/>
      <c r="HQN62" s="5"/>
      <c r="HQO62" s="5"/>
      <c r="HQP62" s="5"/>
      <c r="HQQ62" s="5"/>
      <c r="HQR62" s="5"/>
      <c r="HQS62" s="5"/>
      <c r="HQT62" s="5"/>
      <c r="HQU62" s="5"/>
      <c r="HQV62" s="5"/>
      <c r="HQW62" s="5"/>
      <c r="HQX62" s="5"/>
      <c r="HQY62" s="5"/>
      <c r="HQZ62" s="5"/>
      <c r="HRA62" s="5"/>
      <c r="HRB62" s="5"/>
      <c r="HRC62" s="5"/>
      <c r="HRD62" s="5"/>
      <c r="HRE62" s="5"/>
      <c r="HRF62" s="5"/>
      <c r="HRG62" s="5"/>
      <c r="HRH62" s="5"/>
      <c r="HRI62" s="5"/>
      <c r="HRJ62" s="5"/>
      <c r="HRK62" s="5"/>
      <c r="HRL62" s="5"/>
      <c r="HRM62" s="5"/>
      <c r="HRN62" s="5"/>
      <c r="HRO62" s="5"/>
      <c r="HRP62" s="5"/>
      <c r="HRQ62" s="5"/>
      <c r="HRR62" s="5"/>
      <c r="HRS62" s="5"/>
      <c r="HRT62" s="5"/>
      <c r="HRU62" s="5"/>
      <c r="HRV62" s="5"/>
      <c r="HRW62" s="5"/>
      <c r="HRX62" s="5"/>
      <c r="HRY62" s="5"/>
      <c r="HRZ62" s="5"/>
      <c r="HSA62" s="5"/>
      <c r="HSB62" s="5"/>
      <c r="HSC62" s="5"/>
      <c r="HSD62" s="5"/>
      <c r="HSE62" s="5"/>
      <c r="HSF62" s="5"/>
      <c r="HSG62" s="5"/>
      <c r="HSH62" s="5"/>
      <c r="HSI62" s="5"/>
      <c r="HSJ62" s="5"/>
      <c r="HSK62" s="5"/>
      <c r="HSL62" s="5"/>
      <c r="HSM62" s="5"/>
      <c r="HSN62" s="5"/>
      <c r="HSO62" s="5"/>
      <c r="HSP62" s="5"/>
      <c r="HSQ62" s="5"/>
      <c r="HSR62" s="5"/>
      <c r="HSS62" s="5"/>
      <c r="HST62" s="5"/>
      <c r="HSU62" s="5"/>
      <c r="HSV62" s="5"/>
      <c r="HSW62" s="5"/>
      <c r="HSX62" s="5"/>
      <c r="HSY62" s="5"/>
      <c r="HSZ62" s="5"/>
      <c r="HTA62" s="5"/>
      <c r="HTB62" s="5"/>
      <c r="HTC62" s="5"/>
      <c r="HTD62" s="5"/>
      <c r="HTE62" s="5"/>
      <c r="HTF62" s="5"/>
      <c r="HTG62" s="5"/>
      <c r="HTH62" s="5"/>
      <c r="HTI62" s="5"/>
      <c r="HTJ62" s="5"/>
      <c r="HTK62" s="5"/>
      <c r="HTL62" s="5"/>
      <c r="HTM62" s="5"/>
      <c r="HTN62" s="5"/>
      <c r="HTO62" s="5"/>
      <c r="HTP62" s="5"/>
      <c r="HTQ62" s="5"/>
      <c r="HTR62" s="5"/>
      <c r="HTS62" s="5"/>
      <c r="HTT62" s="5"/>
      <c r="HTU62" s="5"/>
      <c r="HTV62" s="5"/>
      <c r="HTW62" s="5"/>
      <c r="HTX62" s="5"/>
      <c r="HTY62" s="5"/>
      <c r="HTZ62" s="5"/>
      <c r="HUA62" s="5"/>
      <c r="HUB62" s="5"/>
      <c r="HUC62" s="5"/>
      <c r="HUD62" s="5"/>
      <c r="HUE62" s="5"/>
      <c r="HUF62" s="5"/>
      <c r="HUG62" s="5"/>
      <c r="HUH62" s="5"/>
      <c r="HUI62" s="5"/>
      <c r="HUJ62" s="5"/>
      <c r="HUK62" s="5"/>
      <c r="HUL62" s="5"/>
      <c r="HUM62" s="5"/>
      <c r="HUN62" s="5"/>
      <c r="HUO62" s="5"/>
      <c r="HUP62" s="5"/>
      <c r="HUQ62" s="5"/>
      <c r="HUR62" s="5"/>
      <c r="HUS62" s="5"/>
      <c r="HUT62" s="5"/>
      <c r="HUU62" s="5"/>
      <c r="HUV62" s="5"/>
      <c r="HUW62" s="5"/>
      <c r="HUX62" s="5"/>
      <c r="HUY62" s="5"/>
      <c r="HUZ62" s="5"/>
      <c r="HVA62" s="5"/>
      <c r="HVB62" s="5"/>
      <c r="HVC62" s="5"/>
      <c r="HVD62" s="5"/>
      <c r="HVE62" s="5"/>
      <c r="HVF62" s="5"/>
      <c r="HVG62" s="5"/>
      <c r="HVH62" s="5"/>
      <c r="HVI62" s="5"/>
      <c r="HVJ62" s="5"/>
      <c r="HVK62" s="5"/>
      <c r="HVL62" s="5"/>
      <c r="HVM62" s="5"/>
      <c r="HVN62" s="5"/>
      <c r="HVO62" s="5"/>
      <c r="HVP62" s="5"/>
      <c r="HVQ62" s="5"/>
      <c r="HVR62" s="5"/>
      <c r="HVS62" s="5"/>
      <c r="HVT62" s="5"/>
      <c r="HVU62" s="5"/>
      <c r="HVV62" s="5"/>
      <c r="HVW62" s="5"/>
      <c r="HVX62" s="5"/>
      <c r="HVY62" s="5"/>
      <c r="HVZ62" s="5"/>
      <c r="HWA62" s="5"/>
      <c r="HWB62" s="5"/>
      <c r="HWC62" s="5"/>
      <c r="HWD62" s="5"/>
      <c r="HWE62" s="5"/>
      <c r="HWF62" s="5"/>
      <c r="HWG62" s="5"/>
      <c r="HWH62" s="5"/>
      <c r="HWI62" s="5"/>
      <c r="HWJ62" s="5"/>
      <c r="HWK62" s="5"/>
      <c r="HWL62" s="5"/>
      <c r="HWM62" s="5"/>
      <c r="HWN62" s="5"/>
      <c r="HWO62" s="5"/>
      <c r="HWP62" s="5"/>
      <c r="HWQ62" s="5"/>
      <c r="HWR62" s="5"/>
      <c r="HWS62" s="5"/>
      <c r="HWT62" s="5"/>
      <c r="HWU62" s="5"/>
      <c r="HWV62" s="5"/>
      <c r="HWW62" s="5"/>
      <c r="HWX62" s="5"/>
      <c r="HWY62" s="5"/>
      <c r="HWZ62" s="5"/>
      <c r="HXA62" s="5"/>
      <c r="HXB62" s="5"/>
      <c r="HXC62" s="5"/>
      <c r="HXD62" s="5"/>
      <c r="HXE62" s="5"/>
      <c r="HXF62" s="5"/>
      <c r="HXG62" s="5"/>
      <c r="HXH62" s="5"/>
      <c r="HXI62" s="5"/>
      <c r="HXJ62" s="5"/>
      <c r="HXK62" s="5"/>
      <c r="HXL62" s="5"/>
      <c r="HXM62" s="5"/>
      <c r="HXN62" s="5"/>
      <c r="HXO62" s="5"/>
      <c r="HXP62" s="5"/>
      <c r="HXQ62" s="5"/>
      <c r="HXR62" s="5"/>
      <c r="HXS62" s="5"/>
      <c r="HXT62" s="5"/>
      <c r="HXU62" s="5"/>
      <c r="HXV62" s="5"/>
      <c r="HXW62" s="5"/>
      <c r="HXX62" s="5"/>
      <c r="HXY62" s="5"/>
      <c r="HXZ62" s="5"/>
      <c r="HYA62" s="5"/>
      <c r="HYB62" s="5"/>
      <c r="HYC62" s="5"/>
      <c r="HYD62" s="5"/>
      <c r="HYE62" s="5"/>
      <c r="HYF62" s="5"/>
      <c r="HYG62" s="5"/>
      <c r="HYH62" s="5"/>
      <c r="HYI62" s="5"/>
      <c r="HYJ62" s="5"/>
      <c r="HYK62" s="5"/>
      <c r="HYL62" s="5"/>
      <c r="HYM62" s="5"/>
      <c r="HYN62" s="5"/>
      <c r="HYO62" s="5"/>
      <c r="HYP62" s="5"/>
      <c r="HYQ62" s="5"/>
      <c r="HYR62" s="5"/>
      <c r="HYS62" s="5"/>
      <c r="HYT62" s="5"/>
      <c r="HYU62" s="5"/>
      <c r="HYV62" s="5"/>
      <c r="HYW62" s="5"/>
      <c r="HYX62" s="5"/>
      <c r="HYY62" s="5"/>
      <c r="HYZ62" s="5"/>
      <c r="HZA62" s="5"/>
      <c r="HZB62" s="5"/>
      <c r="HZC62" s="5"/>
      <c r="HZD62" s="5"/>
      <c r="HZE62" s="5"/>
      <c r="HZF62" s="5"/>
      <c r="HZG62" s="5"/>
      <c r="HZH62" s="5"/>
      <c r="HZI62" s="5"/>
      <c r="HZJ62" s="5"/>
      <c r="HZK62" s="5"/>
      <c r="HZL62" s="5"/>
      <c r="HZM62" s="5"/>
      <c r="HZN62" s="5"/>
      <c r="HZO62" s="5"/>
      <c r="HZP62" s="5"/>
      <c r="HZQ62" s="5"/>
      <c r="HZR62" s="5"/>
      <c r="HZS62" s="5"/>
      <c r="HZT62" s="5"/>
      <c r="HZU62" s="5"/>
      <c r="HZV62" s="5"/>
      <c r="HZW62" s="5"/>
      <c r="HZX62" s="5"/>
      <c r="HZY62" s="5"/>
      <c r="HZZ62" s="5"/>
      <c r="IAA62" s="5"/>
      <c r="IAB62" s="5"/>
      <c r="IAC62" s="5"/>
      <c r="IAD62" s="5"/>
      <c r="IAE62" s="5"/>
      <c r="IAF62" s="5"/>
      <c r="IAG62" s="5"/>
      <c r="IAH62" s="5"/>
      <c r="IAI62" s="5"/>
      <c r="IAJ62" s="5"/>
      <c r="IAK62" s="5"/>
      <c r="IAL62" s="5"/>
      <c r="IAM62" s="5"/>
      <c r="IAN62" s="5"/>
      <c r="IAO62" s="5"/>
      <c r="IAP62" s="5"/>
      <c r="IAQ62" s="5"/>
      <c r="IAR62" s="5"/>
      <c r="IAS62" s="5"/>
      <c r="IAT62" s="5"/>
      <c r="IAU62" s="5"/>
      <c r="IAV62" s="5"/>
      <c r="IAW62" s="5"/>
      <c r="IAX62" s="5"/>
      <c r="IAY62" s="5"/>
      <c r="IAZ62" s="5"/>
      <c r="IBA62" s="5"/>
      <c r="IBB62" s="5"/>
      <c r="IBC62" s="5"/>
      <c r="IBD62" s="5"/>
      <c r="IBE62" s="5"/>
      <c r="IBF62" s="5"/>
      <c r="IBG62" s="5"/>
      <c r="IBH62" s="5"/>
      <c r="IBI62" s="5"/>
      <c r="IBJ62" s="5"/>
      <c r="IBK62" s="5"/>
      <c r="IBL62" s="5"/>
      <c r="IBM62" s="5"/>
      <c r="IBN62" s="5"/>
      <c r="IBO62" s="5"/>
      <c r="IBP62" s="5"/>
      <c r="IBQ62" s="5"/>
      <c r="IBR62" s="5"/>
      <c r="IBS62" s="5"/>
      <c r="IBT62" s="5"/>
      <c r="IBU62" s="5"/>
      <c r="IBV62" s="5"/>
      <c r="IBW62" s="5"/>
      <c r="IBX62" s="5"/>
      <c r="IBY62" s="5"/>
      <c r="IBZ62" s="5"/>
      <c r="ICA62" s="5"/>
      <c r="ICB62" s="5"/>
      <c r="ICC62" s="5"/>
      <c r="ICD62" s="5"/>
      <c r="ICE62" s="5"/>
      <c r="ICF62" s="5"/>
      <c r="ICG62" s="5"/>
      <c r="ICH62" s="5"/>
      <c r="ICI62" s="5"/>
      <c r="ICJ62" s="5"/>
      <c r="ICK62" s="5"/>
      <c r="ICL62" s="5"/>
      <c r="ICM62" s="5"/>
      <c r="ICN62" s="5"/>
      <c r="ICO62" s="5"/>
      <c r="ICP62" s="5"/>
      <c r="ICQ62" s="5"/>
      <c r="ICR62" s="5"/>
      <c r="ICS62" s="5"/>
      <c r="ICT62" s="5"/>
      <c r="ICU62" s="5"/>
      <c r="ICV62" s="5"/>
      <c r="ICW62" s="5"/>
      <c r="ICX62" s="5"/>
      <c r="ICY62" s="5"/>
      <c r="ICZ62" s="5"/>
      <c r="IDA62" s="5"/>
      <c r="IDB62" s="5"/>
      <c r="IDC62" s="5"/>
      <c r="IDD62" s="5"/>
      <c r="IDE62" s="5"/>
      <c r="IDF62" s="5"/>
      <c r="IDG62" s="5"/>
      <c r="IDH62" s="5"/>
      <c r="IDI62" s="5"/>
      <c r="IDJ62" s="5"/>
      <c r="IDK62" s="5"/>
      <c r="IDL62" s="5"/>
      <c r="IDM62" s="5"/>
      <c r="IDN62" s="5"/>
      <c r="IDO62" s="5"/>
      <c r="IDP62" s="5"/>
      <c r="IDQ62" s="5"/>
      <c r="IDR62" s="5"/>
      <c r="IDS62" s="5"/>
      <c r="IDT62" s="5"/>
      <c r="IDU62" s="5"/>
      <c r="IDV62" s="5"/>
      <c r="IDW62" s="5"/>
      <c r="IDX62" s="5"/>
      <c r="IDY62" s="5"/>
      <c r="IDZ62" s="5"/>
      <c r="IEA62" s="5"/>
      <c r="IEB62" s="5"/>
      <c r="IEC62" s="5"/>
      <c r="IED62" s="5"/>
      <c r="IEE62" s="5"/>
      <c r="IEF62" s="5"/>
      <c r="IEG62" s="5"/>
      <c r="IEH62" s="5"/>
      <c r="IEI62" s="5"/>
      <c r="IEJ62" s="5"/>
      <c r="IEK62" s="5"/>
      <c r="IEL62" s="5"/>
      <c r="IEM62" s="5"/>
      <c r="IEN62" s="5"/>
      <c r="IEO62" s="5"/>
      <c r="IEP62" s="5"/>
      <c r="IEQ62" s="5"/>
      <c r="IER62" s="5"/>
      <c r="IES62" s="5"/>
      <c r="IET62" s="5"/>
      <c r="IEU62" s="5"/>
      <c r="IEV62" s="5"/>
      <c r="IEW62" s="5"/>
      <c r="IEX62" s="5"/>
      <c r="IEY62" s="5"/>
      <c r="IEZ62" s="5"/>
      <c r="IFA62" s="5"/>
      <c r="IFB62" s="5"/>
      <c r="IFC62" s="5"/>
      <c r="IFD62" s="5"/>
      <c r="IFE62" s="5"/>
      <c r="IFF62" s="5"/>
      <c r="IFG62" s="5"/>
      <c r="IFH62" s="5"/>
      <c r="IFI62" s="5"/>
      <c r="IFJ62" s="5"/>
      <c r="IFK62" s="5"/>
      <c r="IFL62" s="5"/>
      <c r="IFM62" s="5"/>
      <c r="IFN62" s="5"/>
      <c r="IFO62" s="5"/>
      <c r="IFP62" s="5"/>
      <c r="IFQ62" s="5"/>
      <c r="IFR62" s="5"/>
      <c r="IFS62" s="5"/>
      <c r="IFT62" s="5"/>
      <c r="IFU62" s="5"/>
      <c r="IFV62" s="5"/>
      <c r="IFW62" s="5"/>
      <c r="IFX62" s="5"/>
      <c r="IFY62" s="5"/>
      <c r="IFZ62" s="5"/>
      <c r="IGA62" s="5"/>
      <c r="IGB62" s="5"/>
      <c r="IGC62" s="5"/>
      <c r="IGD62" s="5"/>
      <c r="IGE62" s="5"/>
      <c r="IGF62" s="5"/>
      <c r="IGG62" s="5"/>
      <c r="IGH62" s="5"/>
      <c r="IGI62" s="5"/>
      <c r="IGJ62" s="5"/>
      <c r="IGK62" s="5"/>
      <c r="IGL62" s="5"/>
      <c r="IGM62" s="5"/>
      <c r="IGN62" s="5"/>
      <c r="IGO62" s="5"/>
      <c r="IGP62" s="5"/>
      <c r="IGQ62" s="5"/>
      <c r="IGR62" s="5"/>
      <c r="IGS62" s="5"/>
      <c r="IGT62" s="5"/>
      <c r="IGU62" s="5"/>
      <c r="IGV62" s="5"/>
      <c r="IGW62" s="5"/>
      <c r="IGX62" s="5"/>
      <c r="IGY62" s="5"/>
      <c r="IGZ62" s="5"/>
      <c r="IHA62" s="5"/>
      <c r="IHB62" s="5"/>
      <c r="IHC62" s="5"/>
      <c r="IHD62" s="5"/>
      <c r="IHE62" s="5"/>
      <c r="IHF62" s="5"/>
      <c r="IHG62" s="5"/>
      <c r="IHH62" s="5"/>
      <c r="IHI62" s="5"/>
      <c r="IHJ62" s="5"/>
      <c r="IHK62" s="5"/>
      <c r="IHL62" s="5"/>
      <c r="IHM62" s="5"/>
      <c r="IHN62" s="5"/>
      <c r="IHO62" s="5"/>
      <c r="IHP62" s="5"/>
      <c r="IHQ62" s="5"/>
      <c r="IHR62" s="5"/>
      <c r="IHS62" s="5"/>
      <c r="IHT62" s="5"/>
      <c r="IHU62" s="5"/>
      <c r="IHV62" s="5"/>
      <c r="IHW62" s="5"/>
      <c r="IHX62" s="5"/>
      <c r="IHY62" s="5"/>
      <c r="IHZ62" s="5"/>
      <c r="IIA62" s="5"/>
      <c r="IIB62" s="5"/>
      <c r="IIC62" s="5"/>
      <c r="IID62" s="5"/>
      <c r="IIE62" s="5"/>
      <c r="IIF62" s="5"/>
      <c r="IIG62" s="5"/>
      <c r="IIH62" s="5"/>
      <c r="III62" s="5"/>
      <c r="IIJ62" s="5"/>
      <c r="IIK62" s="5"/>
      <c r="IIL62" s="5"/>
      <c r="IIM62" s="5"/>
      <c r="IIN62" s="5"/>
      <c r="IIO62" s="5"/>
      <c r="IIP62" s="5"/>
      <c r="IIQ62" s="5"/>
      <c r="IIR62" s="5"/>
      <c r="IIS62" s="5"/>
      <c r="IIT62" s="5"/>
      <c r="IIU62" s="5"/>
      <c r="IIV62" s="5"/>
      <c r="IIW62" s="5"/>
      <c r="IIX62" s="5"/>
      <c r="IIY62" s="5"/>
      <c r="IIZ62" s="5"/>
      <c r="IJA62" s="5"/>
      <c r="IJB62" s="5"/>
      <c r="IJC62" s="5"/>
      <c r="IJD62" s="5"/>
      <c r="IJE62" s="5"/>
      <c r="IJF62" s="5"/>
      <c r="IJG62" s="5"/>
      <c r="IJH62" s="5"/>
      <c r="IJI62" s="5"/>
      <c r="IJJ62" s="5"/>
      <c r="IJK62" s="5"/>
      <c r="IJL62" s="5"/>
      <c r="IJM62" s="5"/>
      <c r="IJN62" s="5"/>
      <c r="IJO62" s="5"/>
      <c r="IJP62" s="5"/>
      <c r="IJQ62" s="5"/>
      <c r="IJR62" s="5"/>
      <c r="IJS62" s="5"/>
      <c r="IJT62" s="5"/>
      <c r="IJU62" s="5"/>
      <c r="IJV62" s="5"/>
      <c r="IJW62" s="5"/>
      <c r="IJX62" s="5"/>
      <c r="IJY62" s="5"/>
      <c r="IJZ62" s="5"/>
      <c r="IKA62" s="5"/>
      <c r="IKB62" s="5"/>
      <c r="IKC62" s="5"/>
      <c r="IKD62" s="5"/>
      <c r="IKE62" s="5"/>
      <c r="IKF62" s="5"/>
      <c r="IKG62" s="5"/>
      <c r="IKH62" s="5"/>
      <c r="IKI62" s="5"/>
      <c r="IKJ62" s="5"/>
      <c r="IKK62" s="5"/>
      <c r="IKL62" s="5"/>
      <c r="IKM62" s="5"/>
      <c r="IKN62" s="5"/>
      <c r="IKO62" s="5"/>
      <c r="IKP62" s="5"/>
      <c r="IKQ62" s="5"/>
      <c r="IKR62" s="5"/>
      <c r="IKS62" s="5"/>
      <c r="IKT62" s="5"/>
      <c r="IKU62" s="5"/>
      <c r="IKV62" s="5"/>
      <c r="IKW62" s="5"/>
      <c r="IKX62" s="5"/>
      <c r="IKY62" s="5"/>
      <c r="IKZ62" s="5"/>
      <c r="ILA62" s="5"/>
      <c r="ILB62" s="5"/>
      <c r="ILC62" s="5"/>
      <c r="ILD62" s="5"/>
      <c r="ILE62" s="5"/>
      <c r="ILF62" s="5"/>
      <c r="ILG62" s="5"/>
      <c r="ILH62" s="5"/>
      <c r="ILI62" s="5"/>
      <c r="ILJ62" s="5"/>
      <c r="ILK62" s="5"/>
      <c r="ILL62" s="5"/>
      <c r="ILM62" s="5"/>
      <c r="ILN62" s="5"/>
      <c r="ILO62" s="5"/>
      <c r="ILP62" s="5"/>
      <c r="ILQ62" s="5"/>
      <c r="ILR62" s="5"/>
      <c r="ILS62" s="5"/>
      <c r="ILT62" s="5"/>
      <c r="ILU62" s="5"/>
      <c r="ILV62" s="5"/>
      <c r="ILW62" s="5"/>
      <c r="ILX62" s="5"/>
      <c r="ILY62" s="5"/>
      <c r="ILZ62" s="5"/>
      <c r="IMA62" s="5"/>
      <c r="IMB62" s="5"/>
      <c r="IMC62" s="5"/>
      <c r="IMD62" s="5"/>
      <c r="IME62" s="5"/>
      <c r="IMF62" s="5"/>
      <c r="IMG62" s="5"/>
      <c r="IMH62" s="5"/>
      <c r="IMI62" s="5"/>
      <c r="IMJ62" s="5"/>
      <c r="IMK62" s="5"/>
      <c r="IML62" s="5"/>
      <c r="IMM62" s="5"/>
      <c r="IMN62" s="5"/>
      <c r="IMO62" s="5"/>
      <c r="IMP62" s="5"/>
      <c r="IMQ62" s="5"/>
      <c r="IMR62" s="5"/>
      <c r="IMS62" s="5"/>
      <c r="IMT62" s="5"/>
      <c r="IMU62" s="5"/>
      <c r="IMV62" s="5"/>
      <c r="IMW62" s="5"/>
      <c r="IMX62" s="5"/>
      <c r="IMY62" s="5"/>
      <c r="IMZ62" s="5"/>
      <c r="INA62" s="5"/>
      <c r="INB62" s="5"/>
      <c r="INC62" s="5"/>
      <c r="IND62" s="5"/>
      <c r="INE62" s="5"/>
      <c r="INF62" s="5"/>
      <c r="ING62" s="5"/>
      <c r="INH62" s="5"/>
      <c r="INI62" s="5"/>
      <c r="INJ62" s="5"/>
      <c r="INK62" s="5"/>
      <c r="INL62" s="5"/>
      <c r="INM62" s="5"/>
      <c r="INN62" s="5"/>
      <c r="INO62" s="5"/>
      <c r="INP62" s="5"/>
      <c r="INQ62" s="5"/>
      <c r="INR62" s="5"/>
      <c r="INS62" s="5"/>
      <c r="INT62" s="5"/>
      <c r="INU62" s="5"/>
      <c r="INV62" s="5"/>
      <c r="INW62" s="5"/>
      <c r="INX62" s="5"/>
      <c r="INY62" s="5"/>
      <c r="INZ62" s="5"/>
      <c r="IOA62" s="5"/>
      <c r="IOB62" s="5"/>
      <c r="IOC62" s="5"/>
      <c r="IOD62" s="5"/>
      <c r="IOE62" s="5"/>
      <c r="IOF62" s="5"/>
      <c r="IOG62" s="5"/>
      <c r="IOH62" s="5"/>
      <c r="IOI62" s="5"/>
      <c r="IOJ62" s="5"/>
      <c r="IOK62" s="5"/>
      <c r="IOL62" s="5"/>
      <c r="IOM62" s="5"/>
      <c r="ION62" s="5"/>
      <c r="IOO62" s="5"/>
      <c r="IOP62" s="5"/>
      <c r="IOQ62" s="5"/>
      <c r="IOR62" s="5"/>
      <c r="IOS62" s="5"/>
      <c r="IOT62" s="5"/>
      <c r="IOU62" s="5"/>
      <c r="IOV62" s="5"/>
      <c r="IOW62" s="5"/>
      <c r="IOX62" s="5"/>
      <c r="IOY62" s="5"/>
      <c r="IOZ62" s="5"/>
      <c r="IPA62" s="5"/>
      <c r="IPB62" s="5"/>
      <c r="IPC62" s="5"/>
      <c r="IPD62" s="5"/>
      <c r="IPE62" s="5"/>
      <c r="IPF62" s="5"/>
      <c r="IPG62" s="5"/>
      <c r="IPH62" s="5"/>
      <c r="IPI62" s="5"/>
      <c r="IPJ62" s="5"/>
      <c r="IPK62" s="5"/>
      <c r="IPL62" s="5"/>
      <c r="IPM62" s="5"/>
      <c r="IPN62" s="5"/>
      <c r="IPO62" s="5"/>
      <c r="IPP62" s="5"/>
      <c r="IPQ62" s="5"/>
      <c r="IPR62" s="5"/>
      <c r="IPS62" s="5"/>
      <c r="IPT62" s="5"/>
      <c r="IPU62" s="5"/>
      <c r="IPV62" s="5"/>
      <c r="IPW62" s="5"/>
      <c r="IPX62" s="5"/>
      <c r="IPY62" s="5"/>
      <c r="IPZ62" s="5"/>
      <c r="IQA62" s="5"/>
      <c r="IQB62" s="5"/>
      <c r="IQC62" s="5"/>
      <c r="IQD62" s="5"/>
      <c r="IQE62" s="5"/>
      <c r="IQF62" s="5"/>
      <c r="IQG62" s="5"/>
      <c r="IQH62" s="5"/>
      <c r="IQI62" s="5"/>
      <c r="IQJ62" s="5"/>
      <c r="IQK62" s="5"/>
      <c r="IQL62" s="5"/>
      <c r="IQM62" s="5"/>
      <c r="IQN62" s="5"/>
      <c r="IQO62" s="5"/>
      <c r="IQP62" s="5"/>
      <c r="IQQ62" s="5"/>
      <c r="IQR62" s="5"/>
      <c r="IQS62" s="5"/>
      <c r="IQT62" s="5"/>
      <c r="IQU62" s="5"/>
      <c r="IQV62" s="5"/>
      <c r="IQW62" s="5"/>
      <c r="IQX62" s="5"/>
      <c r="IQY62" s="5"/>
      <c r="IQZ62" s="5"/>
      <c r="IRA62" s="5"/>
      <c r="IRB62" s="5"/>
      <c r="IRC62" s="5"/>
      <c r="IRD62" s="5"/>
      <c r="IRE62" s="5"/>
      <c r="IRF62" s="5"/>
      <c r="IRG62" s="5"/>
      <c r="IRH62" s="5"/>
      <c r="IRI62" s="5"/>
      <c r="IRJ62" s="5"/>
      <c r="IRK62" s="5"/>
      <c r="IRL62" s="5"/>
      <c r="IRM62" s="5"/>
      <c r="IRN62" s="5"/>
      <c r="IRO62" s="5"/>
      <c r="IRP62" s="5"/>
      <c r="IRQ62" s="5"/>
      <c r="IRR62" s="5"/>
      <c r="IRS62" s="5"/>
      <c r="IRT62" s="5"/>
      <c r="IRU62" s="5"/>
      <c r="IRV62" s="5"/>
      <c r="IRW62" s="5"/>
      <c r="IRX62" s="5"/>
      <c r="IRY62" s="5"/>
      <c r="IRZ62" s="5"/>
      <c r="ISA62" s="5"/>
      <c r="ISB62" s="5"/>
      <c r="ISC62" s="5"/>
      <c r="ISD62" s="5"/>
      <c r="ISE62" s="5"/>
      <c r="ISF62" s="5"/>
      <c r="ISG62" s="5"/>
      <c r="ISH62" s="5"/>
      <c r="ISI62" s="5"/>
      <c r="ISJ62" s="5"/>
      <c r="ISK62" s="5"/>
      <c r="ISL62" s="5"/>
      <c r="ISM62" s="5"/>
      <c r="ISN62" s="5"/>
      <c r="ISO62" s="5"/>
      <c r="ISP62" s="5"/>
      <c r="ISQ62" s="5"/>
      <c r="ISR62" s="5"/>
      <c r="ISS62" s="5"/>
      <c r="IST62" s="5"/>
      <c r="ISU62" s="5"/>
      <c r="ISV62" s="5"/>
      <c r="ISW62" s="5"/>
      <c r="ISX62" s="5"/>
      <c r="ISY62" s="5"/>
      <c r="ISZ62" s="5"/>
      <c r="ITA62" s="5"/>
      <c r="ITB62" s="5"/>
      <c r="ITC62" s="5"/>
      <c r="ITD62" s="5"/>
      <c r="ITE62" s="5"/>
      <c r="ITF62" s="5"/>
      <c r="ITG62" s="5"/>
      <c r="ITH62" s="5"/>
      <c r="ITI62" s="5"/>
      <c r="ITJ62" s="5"/>
      <c r="ITK62" s="5"/>
      <c r="ITL62" s="5"/>
      <c r="ITM62" s="5"/>
      <c r="ITN62" s="5"/>
      <c r="ITO62" s="5"/>
      <c r="ITP62" s="5"/>
      <c r="ITQ62" s="5"/>
      <c r="ITR62" s="5"/>
      <c r="ITS62" s="5"/>
      <c r="ITT62" s="5"/>
      <c r="ITU62" s="5"/>
      <c r="ITV62" s="5"/>
      <c r="ITW62" s="5"/>
      <c r="ITX62" s="5"/>
      <c r="ITY62" s="5"/>
      <c r="ITZ62" s="5"/>
      <c r="IUA62" s="5"/>
      <c r="IUB62" s="5"/>
      <c r="IUC62" s="5"/>
      <c r="IUD62" s="5"/>
      <c r="IUE62" s="5"/>
      <c r="IUF62" s="5"/>
      <c r="IUG62" s="5"/>
      <c r="IUH62" s="5"/>
      <c r="IUI62" s="5"/>
      <c r="IUJ62" s="5"/>
      <c r="IUK62" s="5"/>
      <c r="IUL62" s="5"/>
      <c r="IUM62" s="5"/>
      <c r="IUN62" s="5"/>
      <c r="IUO62" s="5"/>
      <c r="IUP62" s="5"/>
      <c r="IUQ62" s="5"/>
      <c r="IUR62" s="5"/>
      <c r="IUS62" s="5"/>
      <c r="IUT62" s="5"/>
      <c r="IUU62" s="5"/>
      <c r="IUV62" s="5"/>
      <c r="IUW62" s="5"/>
      <c r="IUX62" s="5"/>
      <c r="IUY62" s="5"/>
      <c r="IUZ62" s="5"/>
      <c r="IVA62" s="5"/>
      <c r="IVB62" s="5"/>
      <c r="IVC62" s="5"/>
      <c r="IVD62" s="5"/>
      <c r="IVE62" s="5"/>
      <c r="IVF62" s="5"/>
      <c r="IVG62" s="5"/>
      <c r="IVH62" s="5"/>
      <c r="IVI62" s="5"/>
      <c r="IVJ62" s="5"/>
      <c r="IVK62" s="5"/>
      <c r="IVL62" s="5"/>
      <c r="IVM62" s="5"/>
      <c r="IVN62" s="5"/>
      <c r="IVO62" s="5"/>
      <c r="IVP62" s="5"/>
      <c r="IVQ62" s="5"/>
      <c r="IVR62" s="5"/>
      <c r="IVS62" s="5"/>
      <c r="IVT62" s="5"/>
      <c r="IVU62" s="5"/>
      <c r="IVV62" s="5"/>
      <c r="IVW62" s="5"/>
      <c r="IVX62" s="5"/>
      <c r="IVY62" s="5"/>
      <c r="IVZ62" s="5"/>
      <c r="IWA62" s="5"/>
      <c r="IWB62" s="5"/>
      <c r="IWC62" s="5"/>
      <c r="IWD62" s="5"/>
      <c r="IWE62" s="5"/>
      <c r="IWF62" s="5"/>
      <c r="IWG62" s="5"/>
      <c r="IWH62" s="5"/>
      <c r="IWI62" s="5"/>
      <c r="IWJ62" s="5"/>
      <c r="IWK62" s="5"/>
      <c r="IWL62" s="5"/>
      <c r="IWM62" s="5"/>
      <c r="IWN62" s="5"/>
      <c r="IWO62" s="5"/>
      <c r="IWP62" s="5"/>
      <c r="IWQ62" s="5"/>
      <c r="IWR62" s="5"/>
      <c r="IWS62" s="5"/>
      <c r="IWT62" s="5"/>
      <c r="IWU62" s="5"/>
      <c r="IWV62" s="5"/>
      <c r="IWW62" s="5"/>
      <c r="IWX62" s="5"/>
      <c r="IWY62" s="5"/>
      <c r="IWZ62" s="5"/>
      <c r="IXA62" s="5"/>
      <c r="IXB62" s="5"/>
      <c r="IXC62" s="5"/>
      <c r="IXD62" s="5"/>
      <c r="IXE62" s="5"/>
      <c r="IXF62" s="5"/>
      <c r="IXG62" s="5"/>
      <c r="IXH62" s="5"/>
      <c r="IXI62" s="5"/>
      <c r="IXJ62" s="5"/>
      <c r="IXK62" s="5"/>
      <c r="IXL62" s="5"/>
      <c r="IXM62" s="5"/>
      <c r="IXN62" s="5"/>
      <c r="IXO62" s="5"/>
      <c r="IXP62" s="5"/>
      <c r="IXQ62" s="5"/>
      <c r="IXR62" s="5"/>
      <c r="IXS62" s="5"/>
      <c r="IXT62" s="5"/>
      <c r="IXU62" s="5"/>
      <c r="IXV62" s="5"/>
      <c r="IXW62" s="5"/>
      <c r="IXX62" s="5"/>
      <c r="IXY62" s="5"/>
      <c r="IXZ62" s="5"/>
      <c r="IYA62" s="5"/>
      <c r="IYB62" s="5"/>
      <c r="IYC62" s="5"/>
      <c r="IYD62" s="5"/>
      <c r="IYE62" s="5"/>
      <c r="IYF62" s="5"/>
      <c r="IYG62" s="5"/>
      <c r="IYH62" s="5"/>
      <c r="IYI62" s="5"/>
      <c r="IYJ62" s="5"/>
      <c r="IYK62" s="5"/>
      <c r="IYL62" s="5"/>
      <c r="IYM62" s="5"/>
      <c r="IYN62" s="5"/>
      <c r="IYO62" s="5"/>
      <c r="IYP62" s="5"/>
      <c r="IYQ62" s="5"/>
      <c r="IYR62" s="5"/>
      <c r="IYS62" s="5"/>
      <c r="IYT62" s="5"/>
      <c r="IYU62" s="5"/>
      <c r="IYV62" s="5"/>
      <c r="IYW62" s="5"/>
      <c r="IYX62" s="5"/>
      <c r="IYY62" s="5"/>
      <c r="IYZ62" s="5"/>
      <c r="IZA62" s="5"/>
      <c r="IZB62" s="5"/>
      <c r="IZC62" s="5"/>
      <c r="IZD62" s="5"/>
      <c r="IZE62" s="5"/>
      <c r="IZF62" s="5"/>
      <c r="IZG62" s="5"/>
      <c r="IZH62" s="5"/>
      <c r="IZI62" s="5"/>
      <c r="IZJ62" s="5"/>
      <c r="IZK62" s="5"/>
      <c r="IZL62" s="5"/>
      <c r="IZM62" s="5"/>
      <c r="IZN62" s="5"/>
      <c r="IZO62" s="5"/>
      <c r="IZP62" s="5"/>
      <c r="IZQ62" s="5"/>
      <c r="IZR62" s="5"/>
      <c r="IZS62" s="5"/>
      <c r="IZT62" s="5"/>
      <c r="IZU62" s="5"/>
      <c r="IZV62" s="5"/>
      <c r="IZW62" s="5"/>
      <c r="IZX62" s="5"/>
      <c r="IZY62" s="5"/>
      <c r="IZZ62" s="5"/>
      <c r="JAA62" s="5"/>
      <c r="JAB62" s="5"/>
      <c r="JAC62" s="5"/>
      <c r="JAD62" s="5"/>
      <c r="JAE62" s="5"/>
      <c r="JAF62" s="5"/>
      <c r="JAG62" s="5"/>
      <c r="JAH62" s="5"/>
      <c r="JAI62" s="5"/>
      <c r="JAJ62" s="5"/>
      <c r="JAK62" s="5"/>
      <c r="JAL62" s="5"/>
      <c r="JAM62" s="5"/>
      <c r="JAN62" s="5"/>
      <c r="JAO62" s="5"/>
      <c r="JAP62" s="5"/>
      <c r="JAQ62" s="5"/>
      <c r="JAR62" s="5"/>
      <c r="JAS62" s="5"/>
      <c r="JAT62" s="5"/>
      <c r="JAU62" s="5"/>
      <c r="JAV62" s="5"/>
      <c r="JAW62" s="5"/>
      <c r="JAX62" s="5"/>
      <c r="JAY62" s="5"/>
      <c r="JAZ62" s="5"/>
      <c r="JBA62" s="5"/>
      <c r="JBB62" s="5"/>
      <c r="JBC62" s="5"/>
      <c r="JBD62" s="5"/>
      <c r="JBE62" s="5"/>
      <c r="JBF62" s="5"/>
      <c r="JBG62" s="5"/>
      <c r="JBH62" s="5"/>
      <c r="JBI62" s="5"/>
      <c r="JBJ62" s="5"/>
      <c r="JBK62" s="5"/>
      <c r="JBL62" s="5"/>
      <c r="JBM62" s="5"/>
      <c r="JBN62" s="5"/>
      <c r="JBO62" s="5"/>
      <c r="JBP62" s="5"/>
      <c r="JBQ62" s="5"/>
      <c r="JBR62" s="5"/>
      <c r="JBS62" s="5"/>
      <c r="JBT62" s="5"/>
      <c r="JBU62" s="5"/>
      <c r="JBV62" s="5"/>
      <c r="JBW62" s="5"/>
      <c r="JBX62" s="5"/>
      <c r="JBY62" s="5"/>
      <c r="JBZ62" s="5"/>
      <c r="JCA62" s="5"/>
      <c r="JCB62" s="5"/>
      <c r="JCC62" s="5"/>
      <c r="JCD62" s="5"/>
      <c r="JCE62" s="5"/>
      <c r="JCF62" s="5"/>
      <c r="JCG62" s="5"/>
      <c r="JCH62" s="5"/>
      <c r="JCI62" s="5"/>
      <c r="JCJ62" s="5"/>
      <c r="JCK62" s="5"/>
      <c r="JCL62" s="5"/>
      <c r="JCM62" s="5"/>
      <c r="JCN62" s="5"/>
      <c r="JCO62" s="5"/>
      <c r="JCP62" s="5"/>
      <c r="JCQ62" s="5"/>
      <c r="JCR62" s="5"/>
      <c r="JCS62" s="5"/>
      <c r="JCT62" s="5"/>
      <c r="JCU62" s="5"/>
      <c r="JCV62" s="5"/>
      <c r="JCW62" s="5"/>
      <c r="JCX62" s="5"/>
      <c r="JCY62" s="5"/>
      <c r="JCZ62" s="5"/>
      <c r="JDA62" s="5"/>
      <c r="JDB62" s="5"/>
      <c r="JDC62" s="5"/>
      <c r="JDD62" s="5"/>
      <c r="JDE62" s="5"/>
      <c r="JDF62" s="5"/>
      <c r="JDG62" s="5"/>
      <c r="JDH62" s="5"/>
      <c r="JDI62" s="5"/>
      <c r="JDJ62" s="5"/>
      <c r="JDK62" s="5"/>
      <c r="JDL62" s="5"/>
      <c r="JDM62" s="5"/>
      <c r="JDN62" s="5"/>
      <c r="JDO62" s="5"/>
      <c r="JDP62" s="5"/>
      <c r="JDQ62" s="5"/>
      <c r="JDR62" s="5"/>
      <c r="JDS62" s="5"/>
      <c r="JDT62" s="5"/>
      <c r="JDU62" s="5"/>
      <c r="JDV62" s="5"/>
      <c r="JDW62" s="5"/>
      <c r="JDX62" s="5"/>
      <c r="JDY62" s="5"/>
      <c r="JDZ62" s="5"/>
      <c r="JEA62" s="5"/>
      <c r="JEB62" s="5"/>
      <c r="JEC62" s="5"/>
      <c r="JED62" s="5"/>
      <c r="JEE62" s="5"/>
      <c r="JEF62" s="5"/>
      <c r="JEG62" s="5"/>
      <c r="JEH62" s="5"/>
      <c r="JEI62" s="5"/>
      <c r="JEJ62" s="5"/>
      <c r="JEK62" s="5"/>
      <c r="JEL62" s="5"/>
      <c r="JEM62" s="5"/>
      <c r="JEN62" s="5"/>
      <c r="JEO62" s="5"/>
      <c r="JEP62" s="5"/>
      <c r="JEQ62" s="5"/>
      <c r="JER62" s="5"/>
      <c r="JES62" s="5"/>
      <c r="JET62" s="5"/>
      <c r="JEU62" s="5"/>
      <c r="JEV62" s="5"/>
      <c r="JEW62" s="5"/>
      <c r="JEX62" s="5"/>
      <c r="JEY62" s="5"/>
      <c r="JEZ62" s="5"/>
      <c r="JFA62" s="5"/>
      <c r="JFB62" s="5"/>
      <c r="JFC62" s="5"/>
      <c r="JFD62" s="5"/>
      <c r="JFE62" s="5"/>
      <c r="JFF62" s="5"/>
      <c r="JFG62" s="5"/>
      <c r="JFH62" s="5"/>
      <c r="JFI62" s="5"/>
      <c r="JFJ62" s="5"/>
      <c r="JFK62" s="5"/>
      <c r="JFL62" s="5"/>
      <c r="JFM62" s="5"/>
      <c r="JFN62" s="5"/>
      <c r="JFO62" s="5"/>
      <c r="JFP62" s="5"/>
      <c r="JFQ62" s="5"/>
      <c r="JFR62" s="5"/>
      <c r="JFS62" s="5"/>
      <c r="JFT62" s="5"/>
      <c r="JFU62" s="5"/>
      <c r="JFV62" s="5"/>
      <c r="JFW62" s="5"/>
      <c r="JFX62" s="5"/>
      <c r="JFY62" s="5"/>
      <c r="JFZ62" s="5"/>
      <c r="JGA62" s="5"/>
      <c r="JGB62" s="5"/>
      <c r="JGC62" s="5"/>
      <c r="JGD62" s="5"/>
      <c r="JGE62" s="5"/>
      <c r="JGF62" s="5"/>
      <c r="JGG62" s="5"/>
      <c r="JGH62" s="5"/>
      <c r="JGI62" s="5"/>
      <c r="JGJ62" s="5"/>
      <c r="JGK62" s="5"/>
      <c r="JGL62" s="5"/>
      <c r="JGM62" s="5"/>
      <c r="JGN62" s="5"/>
      <c r="JGO62" s="5"/>
      <c r="JGP62" s="5"/>
      <c r="JGQ62" s="5"/>
      <c r="JGR62" s="5"/>
      <c r="JGS62" s="5"/>
      <c r="JGT62" s="5"/>
      <c r="JGU62" s="5"/>
      <c r="JGV62" s="5"/>
      <c r="JGW62" s="5"/>
      <c r="JGX62" s="5"/>
      <c r="JGY62" s="5"/>
      <c r="JGZ62" s="5"/>
      <c r="JHA62" s="5"/>
      <c r="JHB62" s="5"/>
      <c r="JHC62" s="5"/>
      <c r="JHD62" s="5"/>
      <c r="JHE62" s="5"/>
      <c r="JHF62" s="5"/>
      <c r="JHG62" s="5"/>
      <c r="JHH62" s="5"/>
      <c r="JHI62" s="5"/>
      <c r="JHJ62" s="5"/>
      <c r="JHK62" s="5"/>
      <c r="JHL62" s="5"/>
      <c r="JHM62" s="5"/>
      <c r="JHN62" s="5"/>
      <c r="JHO62" s="5"/>
      <c r="JHP62" s="5"/>
      <c r="JHQ62" s="5"/>
      <c r="JHR62" s="5"/>
      <c r="JHS62" s="5"/>
      <c r="JHT62" s="5"/>
      <c r="JHU62" s="5"/>
      <c r="JHV62" s="5"/>
      <c r="JHW62" s="5"/>
      <c r="JHX62" s="5"/>
      <c r="JHY62" s="5"/>
      <c r="JHZ62" s="5"/>
      <c r="JIA62" s="5"/>
      <c r="JIB62" s="5"/>
      <c r="JIC62" s="5"/>
      <c r="JID62" s="5"/>
      <c r="JIE62" s="5"/>
      <c r="JIF62" s="5"/>
      <c r="JIG62" s="5"/>
      <c r="JIH62" s="5"/>
      <c r="JII62" s="5"/>
      <c r="JIJ62" s="5"/>
      <c r="JIK62" s="5"/>
      <c r="JIL62" s="5"/>
      <c r="JIM62" s="5"/>
      <c r="JIN62" s="5"/>
      <c r="JIO62" s="5"/>
      <c r="JIP62" s="5"/>
      <c r="JIQ62" s="5"/>
      <c r="JIR62" s="5"/>
      <c r="JIS62" s="5"/>
      <c r="JIT62" s="5"/>
      <c r="JIU62" s="5"/>
      <c r="JIV62" s="5"/>
      <c r="JIW62" s="5"/>
      <c r="JIX62" s="5"/>
      <c r="JIY62" s="5"/>
      <c r="JIZ62" s="5"/>
      <c r="JJA62" s="5"/>
      <c r="JJB62" s="5"/>
      <c r="JJC62" s="5"/>
      <c r="JJD62" s="5"/>
      <c r="JJE62" s="5"/>
      <c r="JJF62" s="5"/>
      <c r="JJG62" s="5"/>
      <c r="JJH62" s="5"/>
      <c r="JJI62" s="5"/>
      <c r="JJJ62" s="5"/>
      <c r="JJK62" s="5"/>
      <c r="JJL62" s="5"/>
      <c r="JJM62" s="5"/>
      <c r="JJN62" s="5"/>
      <c r="JJO62" s="5"/>
      <c r="JJP62" s="5"/>
      <c r="JJQ62" s="5"/>
      <c r="JJR62" s="5"/>
      <c r="JJS62" s="5"/>
      <c r="JJT62" s="5"/>
      <c r="JJU62" s="5"/>
      <c r="JJV62" s="5"/>
      <c r="JJW62" s="5"/>
      <c r="JJX62" s="5"/>
      <c r="JJY62" s="5"/>
      <c r="JJZ62" s="5"/>
      <c r="JKA62" s="5"/>
      <c r="JKB62" s="5"/>
      <c r="JKC62" s="5"/>
      <c r="JKD62" s="5"/>
      <c r="JKE62" s="5"/>
      <c r="JKF62" s="5"/>
      <c r="JKG62" s="5"/>
      <c r="JKH62" s="5"/>
      <c r="JKI62" s="5"/>
      <c r="JKJ62" s="5"/>
      <c r="JKK62" s="5"/>
      <c r="JKL62" s="5"/>
      <c r="JKM62" s="5"/>
      <c r="JKN62" s="5"/>
      <c r="JKO62" s="5"/>
      <c r="JKP62" s="5"/>
      <c r="JKQ62" s="5"/>
      <c r="JKR62" s="5"/>
      <c r="JKS62" s="5"/>
      <c r="JKT62" s="5"/>
      <c r="JKU62" s="5"/>
      <c r="JKV62" s="5"/>
      <c r="JKW62" s="5"/>
      <c r="JKX62" s="5"/>
      <c r="JKY62" s="5"/>
      <c r="JKZ62" s="5"/>
      <c r="JLA62" s="5"/>
      <c r="JLB62" s="5"/>
      <c r="JLC62" s="5"/>
      <c r="JLD62" s="5"/>
      <c r="JLE62" s="5"/>
      <c r="JLF62" s="5"/>
      <c r="JLG62" s="5"/>
      <c r="JLH62" s="5"/>
      <c r="JLI62" s="5"/>
      <c r="JLJ62" s="5"/>
      <c r="JLK62" s="5"/>
      <c r="JLL62" s="5"/>
      <c r="JLM62" s="5"/>
      <c r="JLN62" s="5"/>
      <c r="JLO62" s="5"/>
      <c r="JLP62" s="5"/>
      <c r="JLQ62" s="5"/>
      <c r="JLR62" s="5"/>
      <c r="JLS62" s="5"/>
      <c r="JLT62" s="5"/>
      <c r="JLU62" s="5"/>
      <c r="JLV62" s="5"/>
      <c r="JLW62" s="5"/>
      <c r="JLX62" s="5"/>
      <c r="JLY62" s="5"/>
      <c r="JLZ62" s="5"/>
      <c r="JMA62" s="5"/>
      <c r="JMB62" s="5"/>
      <c r="JMC62" s="5"/>
      <c r="JMD62" s="5"/>
      <c r="JME62" s="5"/>
      <c r="JMF62" s="5"/>
      <c r="JMG62" s="5"/>
      <c r="JMH62" s="5"/>
      <c r="JMI62" s="5"/>
      <c r="JMJ62" s="5"/>
      <c r="JMK62" s="5"/>
      <c r="JML62" s="5"/>
      <c r="JMM62" s="5"/>
      <c r="JMN62" s="5"/>
      <c r="JMO62" s="5"/>
      <c r="JMP62" s="5"/>
      <c r="JMQ62" s="5"/>
      <c r="JMR62" s="5"/>
      <c r="JMS62" s="5"/>
      <c r="JMT62" s="5"/>
      <c r="JMU62" s="5"/>
      <c r="JMV62" s="5"/>
      <c r="JMW62" s="5"/>
      <c r="JMX62" s="5"/>
      <c r="JMY62" s="5"/>
      <c r="JMZ62" s="5"/>
      <c r="JNA62" s="5"/>
      <c r="JNB62" s="5"/>
      <c r="JNC62" s="5"/>
      <c r="JND62" s="5"/>
      <c r="JNE62" s="5"/>
      <c r="JNF62" s="5"/>
      <c r="JNG62" s="5"/>
      <c r="JNH62" s="5"/>
      <c r="JNI62" s="5"/>
      <c r="JNJ62" s="5"/>
      <c r="JNK62" s="5"/>
      <c r="JNL62" s="5"/>
      <c r="JNM62" s="5"/>
      <c r="JNN62" s="5"/>
      <c r="JNO62" s="5"/>
      <c r="JNP62" s="5"/>
      <c r="JNQ62" s="5"/>
      <c r="JNR62" s="5"/>
      <c r="JNS62" s="5"/>
      <c r="JNT62" s="5"/>
      <c r="JNU62" s="5"/>
      <c r="JNV62" s="5"/>
      <c r="JNW62" s="5"/>
      <c r="JNX62" s="5"/>
      <c r="JNY62" s="5"/>
      <c r="JNZ62" s="5"/>
      <c r="JOA62" s="5"/>
      <c r="JOB62" s="5"/>
      <c r="JOC62" s="5"/>
      <c r="JOD62" s="5"/>
      <c r="JOE62" s="5"/>
      <c r="JOF62" s="5"/>
      <c r="JOG62" s="5"/>
      <c r="JOH62" s="5"/>
      <c r="JOI62" s="5"/>
      <c r="JOJ62" s="5"/>
      <c r="JOK62" s="5"/>
      <c r="JOL62" s="5"/>
      <c r="JOM62" s="5"/>
      <c r="JON62" s="5"/>
      <c r="JOO62" s="5"/>
      <c r="JOP62" s="5"/>
      <c r="JOQ62" s="5"/>
      <c r="JOR62" s="5"/>
      <c r="JOS62" s="5"/>
      <c r="JOT62" s="5"/>
      <c r="JOU62" s="5"/>
      <c r="JOV62" s="5"/>
      <c r="JOW62" s="5"/>
      <c r="JOX62" s="5"/>
      <c r="JOY62" s="5"/>
      <c r="JOZ62" s="5"/>
      <c r="JPA62" s="5"/>
      <c r="JPB62" s="5"/>
      <c r="JPC62" s="5"/>
      <c r="JPD62" s="5"/>
      <c r="JPE62" s="5"/>
      <c r="JPF62" s="5"/>
      <c r="JPG62" s="5"/>
      <c r="JPH62" s="5"/>
      <c r="JPI62" s="5"/>
      <c r="JPJ62" s="5"/>
      <c r="JPK62" s="5"/>
      <c r="JPL62" s="5"/>
      <c r="JPM62" s="5"/>
      <c r="JPN62" s="5"/>
      <c r="JPO62" s="5"/>
      <c r="JPP62" s="5"/>
      <c r="JPQ62" s="5"/>
      <c r="JPR62" s="5"/>
      <c r="JPS62" s="5"/>
      <c r="JPT62" s="5"/>
      <c r="JPU62" s="5"/>
      <c r="JPV62" s="5"/>
      <c r="JPW62" s="5"/>
      <c r="JPX62" s="5"/>
      <c r="JPY62" s="5"/>
      <c r="JPZ62" s="5"/>
      <c r="JQA62" s="5"/>
      <c r="JQB62" s="5"/>
      <c r="JQC62" s="5"/>
      <c r="JQD62" s="5"/>
      <c r="JQE62" s="5"/>
      <c r="JQF62" s="5"/>
      <c r="JQG62" s="5"/>
      <c r="JQH62" s="5"/>
      <c r="JQI62" s="5"/>
      <c r="JQJ62" s="5"/>
      <c r="JQK62" s="5"/>
      <c r="JQL62" s="5"/>
      <c r="JQM62" s="5"/>
      <c r="JQN62" s="5"/>
      <c r="JQO62" s="5"/>
      <c r="JQP62" s="5"/>
      <c r="JQQ62" s="5"/>
      <c r="JQR62" s="5"/>
      <c r="JQS62" s="5"/>
      <c r="JQT62" s="5"/>
      <c r="JQU62" s="5"/>
      <c r="JQV62" s="5"/>
      <c r="JQW62" s="5"/>
      <c r="JQX62" s="5"/>
      <c r="JQY62" s="5"/>
      <c r="JQZ62" s="5"/>
      <c r="JRA62" s="5"/>
      <c r="JRB62" s="5"/>
      <c r="JRC62" s="5"/>
      <c r="JRD62" s="5"/>
      <c r="JRE62" s="5"/>
      <c r="JRF62" s="5"/>
      <c r="JRG62" s="5"/>
      <c r="JRH62" s="5"/>
      <c r="JRI62" s="5"/>
      <c r="JRJ62" s="5"/>
      <c r="JRK62" s="5"/>
      <c r="JRL62" s="5"/>
      <c r="JRM62" s="5"/>
      <c r="JRN62" s="5"/>
      <c r="JRO62" s="5"/>
      <c r="JRP62" s="5"/>
      <c r="JRQ62" s="5"/>
      <c r="JRR62" s="5"/>
      <c r="JRS62" s="5"/>
      <c r="JRT62" s="5"/>
      <c r="JRU62" s="5"/>
      <c r="JRV62" s="5"/>
      <c r="JRW62" s="5"/>
      <c r="JRX62" s="5"/>
      <c r="JRY62" s="5"/>
      <c r="JRZ62" s="5"/>
      <c r="JSA62" s="5"/>
      <c r="JSB62" s="5"/>
      <c r="JSC62" s="5"/>
      <c r="JSD62" s="5"/>
      <c r="JSE62" s="5"/>
      <c r="JSF62" s="5"/>
      <c r="JSG62" s="5"/>
      <c r="JSH62" s="5"/>
      <c r="JSI62" s="5"/>
      <c r="JSJ62" s="5"/>
      <c r="JSK62" s="5"/>
      <c r="JSL62" s="5"/>
      <c r="JSM62" s="5"/>
      <c r="JSN62" s="5"/>
      <c r="JSO62" s="5"/>
      <c r="JSP62" s="5"/>
      <c r="JSQ62" s="5"/>
      <c r="JSR62" s="5"/>
      <c r="JSS62" s="5"/>
      <c r="JST62" s="5"/>
      <c r="JSU62" s="5"/>
      <c r="JSV62" s="5"/>
      <c r="JSW62" s="5"/>
      <c r="JSX62" s="5"/>
      <c r="JSY62" s="5"/>
      <c r="JSZ62" s="5"/>
      <c r="JTA62" s="5"/>
      <c r="JTB62" s="5"/>
      <c r="JTC62" s="5"/>
      <c r="JTD62" s="5"/>
      <c r="JTE62" s="5"/>
      <c r="JTF62" s="5"/>
      <c r="JTG62" s="5"/>
      <c r="JTH62" s="5"/>
      <c r="JTI62" s="5"/>
      <c r="JTJ62" s="5"/>
      <c r="JTK62" s="5"/>
      <c r="JTL62" s="5"/>
      <c r="JTM62" s="5"/>
      <c r="JTN62" s="5"/>
      <c r="JTO62" s="5"/>
      <c r="JTP62" s="5"/>
      <c r="JTQ62" s="5"/>
      <c r="JTR62" s="5"/>
      <c r="JTS62" s="5"/>
      <c r="JTT62" s="5"/>
      <c r="JTU62" s="5"/>
      <c r="JTV62" s="5"/>
      <c r="JTW62" s="5"/>
      <c r="JTX62" s="5"/>
      <c r="JTY62" s="5"/>
      <c r="JTZ62" s="5"/>
      <c r="JUA62" s="5"/>
      <c r="JUB62" s="5"/>
      <c r="JUC62" s="5"/>
      <c r="JUD62" s="5"/>
      <c r="JUE62" s="5"/>
      <c r="JUF62" s="5"/>
      <c r="JUG62" s="5"/>
      <c r="JUH62" s="5"/>
      <c r="JUI62" s="5"/>
      <c r="JUJ62" s="5"/>
      <c r="JUK62" s="5"/>
      <c r="JUL62" s="5"/>
      <c r="JUM62" s="5"/>
      <c r="JUN62" s="5"/>
      <c r="JUO62" s="5"/>
      <c r="JUP62" s="5"/>
      <c r="JUQ62" s="5"/>
      <c r="JUR62" s="5"/>
      <c r="JUS62" s="5"/>
      <c r="JUT62" s="5"/>
      <c r="JUU62" s="5"/>
      <c r="JUV62" s="5"/>
      <c r="JUW62" s="5"/>
      <c r="JUX62" s="5"/>
      <c r="JUY62" s="5"/>
      <c r="JUZ62" s="5"/>
      <c r="JVA62" s="5"/>
      <c r="JVB62" s="5"/>
      <c r="JVC62" s="5"/>
      <c r="JVD62" s="5"/>
      <c r="JVE62" s="5"/>
      <c r="JVF62" s="5"/>
      <c r="JVG62" s="5"/>
      <c r="JVH62" s="5"/>
      <c r="JVI62" s="5"/>
      <c r="JVJ62" s="5"/>
      <c r="JVK62" s="5"/>
      <c r="JVL62" s="5"/>
      <c r="JVM62" s="5"/>
      <c r="JVN62" s="5"/>
      <c r="JVO62" s="5"/>
      <c r="JVP62" s="5"/>
      <c r="JVQ62" s="5"/>
      <c r="JVR62" s="5"/>
      <c r="JVS62" s="5"/>
      <c r="JVT62" s="5"/>
      <c r="JVU62" s="5"/>
      <c r="JVV62" s="5"/>
      <c r="JVW62" s="5"/>
      <c r="JVX62" s="5"/>
      <c r="JVY62" s="5"/>
      <c r="JVZ62" s="5"/>
      <c r="JWA62" s="5"/>
      <c r="JWB62" s="5"/>
      <c r="JWC62" s="5"/>
      <c r="JWD62" s="5"/>
      <c r="JWE62" s="5"/>
      <c r="JWF62" s="5"/>
      <c r="JWG62" s="5"/>
      <c r="JWH62" s="5"/>
      <c r="JWI62" s="5"/>
      <c r="JWJ62" s="5"/>
      <c r="JWK62" s="5"/>
      <c r="JWL62" s="5"/>
      <c r="JWM62" s="5"/>
      <c r="JWN62" s="5"/>
      <c r="JWO62" s="5"/>
      <c r="JWP62" s="5"/>
      <c r="JWQ62" s="5"/>
      <c r="JWR62" s="5"/>
      <c r="JWS62" s="5"/>
      <c r="JWT62" s="5"/>
      <c r="JWU62" s="5"/>
      <c r="JWV62" s="5"/>
      <c r="JWW62" s="5"/>
      <c r="JWX62" s="5"/>
      <c r="JWY62" s="5"/>
      <c r="JWZ62" s="5"/>
      <c r="JXA62" s="5"/>
      <c r="JXB62" s="5"/>
      <c r="JXC62" s="5"/>
      <c r="JXD62" s="5"/>
      <c r="JXE62" s="5"/>
      <c r="JXF62" s="5"/>
      <c r="JXG62" s="5"/>
      <c r="JXH62" s="5"/>
      <c r="JXI62" s="5"/>
      <c r="JXJ62" s="5"/>
      <c r="JXK62" s="5"/>
      <c r="JXL62" s="5"/>
      <c r="JXM62" s="5"/>
      <c r="JXN62" s="5"/>
      <c r="JXO62" s="5"/>
      <c r="JXP62" s="5"/>
      <c r="JXQ62" s="5"/>
      <c r="JXR62" s="5"/>
      <c r="JXS62" s="5"/>
      <c r="JXT62" s="5"/>
      <c r="JXU62" s="5"/>
      <c r="JXV62" s="5"/>
      <c r="JXW62" s="5"/>
      <c r="JXX62" s="5"/>
      <c r="JXY62" s="5"/>
      <c r="JXZ62" s="5"/>
      <c r="JYA62" s="5"/>
      <c r="JYB62" s="5"/>
      <c r="JYC62" s="5"/>
      <c r="JYD62" s="5"/>
      <c r="JYE62" s="5"/>
      <c r="JYF62" s="5"/>
      <c r="JYG62" s="5"/>
      <c r="JYH62" s="5"/>
      <c r="JYI62" s="5"/>
      <c r="JYJ62" s="5"/>
      <c r="JYK62" s="5"/>
      <c r="JYL62" s="5"/>
      <c r="JYM62" s="5"/>
      <c r="JYN62" s="5"/>
      <c r="JYO62" s="5"/>
      <c r="JYP62" s="5"/>
      <c r="JYQ62" s="5"/>
      <c r="JYR62" s="5"/>
      <c r="JYS62" s="5"/>
      <c r="JYT62" s="5"/>
      <c r="JYU62" s="5"/>
      <c r="JYV62" s="5"/>
      <c r="JYW62" s="5"/>
      <c r="JYX62" s="5"/>
      <c r="JYY62" s="5"/>
      <c r="JYZ62" s="5"/>
      <c r="JZA62" s="5"/>
      <c r="JZB62" s="5"/>
      <c r="JZC62" s="5"/>
      <c r="JZD62" s="5"/>
      <c r="JZE62" s="5"/>
      <c r="JZF62" s="5"/>
      <c r="JZG62" s="5"/>
      <c r="JZH62" s="5"/>
      <c r="JZI62" s="5"/>
      <c r="JZJ62" s="5"/>
      <c r="JZK62" s="5"/>
      <c r="JZL62" s="5"/>
      <c r="JZM62" s="5"/>
      <c r="JZN62" s="5"/>
      <c r="JZO62" s="5"/>
      <c r="JZP62" s="5"/>
      <c r="JZQ62" s="5"/>
      <c r="JZR62" s="5"/>
      <c r="JZS62" s="5"/>
      <c r="JZT62" s="5"/>
      <c r="JZU62" s="5"/>
      <c r="JZV62" s="5"/>
      <c r="JZW62" s="5"/>
      <c r="JZX62" s="5"/>
      <c r="JZY62" s="5"/>
      <c r="JZZ62" s="5"/>
      <c r="KAA62" s="5"/>
      <c r="KAB62" s="5"/>
      <c r="KAC62" s="5"/>
      <c r="KAD62" s="5"/>
      <c r="KAE62" s="5"/>
      <c r="KAF62" s="5"/>
      <c r="KAG62" s="5"/>
      <c r="KAH62" s="5"/>
      <c r="KAI62" s="5"/>
      <c r="KAJ62" s="5"/>
      <c r="KAK62" s="5"/>
      <c r="KAL62" s="5"/>
      <c r="KAM62" s="5"/>
      <c r="KAN62" s="5"/>
      <c r="KAO62" s="5"/>
      <c r="KAP62" s="5"/>
      <c r="KAQ62" s="5"/>
      <c r="KAR62" s="5"/>
      <c r="KAS62" s="5"/>
      <c r="KAT62" s="5"/>
      <c r="KAU62" s="5"/>
      <c r="KAV62" s="5"/>
      <c r="KAW62" s="5"/>
      <c r="KAX62" s="5"/>
      <c r="KAY62" s="5"/>
      <c r="KAZ62" s="5"/>
      <c r="KBA62" s="5"/>
      <c r="KBB62" s="5"/>
      <c r="KBC62" s="5"/>
      <c r="KBD62" s="5"/>
      <c r="KBE62" s="5"/>
      <c r="KBF62" s="5"/>
      <c r="KBG62" s="5"/>
      <c r="KBH62" s="5"/>
      <c r="KBI62" s="5"/>
      <c r="KBJ62" s="5"/>
      <c r="KBK62" s="5"/>
      <c r="KBL62" s="5"/>
      <c r="KBM62" s="5"/>
      <c r="KBN62" s="5"/>
      <c r="KBO62" s="5"/>
      <c r="KBP62" s="5"/>
      <c r="KBQ62" s="5"/>
      <c r="KBR62" s="5"/>
      <c r="KBS62" s="5"/>
      <c r="KBT62" s="5"/>
      <c r="KBU62" s="5"/>
      <c r="KBV62" s="5"/>
      <c r="KBW62" s="5"/>
      <c r="KBX62" s="5"/>
      <c r="KBY62" s="5"/>
      <c r="KBZ62" s="5"/>
      <c r="KCA62" s="5"/>
      <c r="KCB62" s="5"/>
      <c r="KCC62" s="5"/>
      <c r="KCD62" s="5"/>
      <c r="KCE62" s="5"/>
      <c r="KCF62" s="5"/>
      <c r="KCG62" s="5"/>
      <c r="KCH62" s="5"/>
      <c r="KCI62" s="5"/>
      <c r="KCJ62" s="5"/>
      <c r="KCK62" s="5"/>
      <c r="KCL62" s="5"/>
      <c r="KCM62" s="5"/>
      <c r="KCN62" s="5"/>
      <c r="KCO62" s="5"/>
      <c r="KCP62" s="5"/>
      <c r="KCQ62" s="5"/>
      <c r="KCR62" s="5"/>
      <c r="KCS62" s="5"/>
      <c r="KCT62" s="5"/>
      <c r="KCU62" s="5"/>
      <c r="KCV62" s="5"/>
      <c r="KCW62" s="5"/>
      <c r="KCX62" s="5"/>
      <c r="KCY62" s="5"/>
      <c r="KCZ62" s="5"/>
      <c r="KDA62" s="5"/>
      <c r="KDB62" s="5"/>
      <c r="KDC62" s="5"/>
      <c r="KDD62" s="5"/>
      <c r="KDE62" s="5"/>
      <c r="KDF62" s="5"/>
      <c r="KDG62" s="5"/>
      <c r="KDH62" s="5"/>
      <c r="KDI62" s="5"/>
      <c r="KDJ62" s="5"/>
      <c r="KDK62" s="5"/>
      <c r="KDL62" s="5"/>
      <c r="KDM62" s="5"/>
      <c r="KDN62" s="5"/>
      <c r="KDO62" s="5"/>
      <c r="KDP62" s="5"/>
      <c r="KDQ62" s="5"/>
      <c r="KDR62" s="5"/>
      <c r="KDS62" s="5"/>
      <c r="KDT62" s="5"/>
      <c r="KDU62" s="5"/>
      <c r="KDV62" s="5"/>
      <c r="KDW62" s="5"/>
      <c r="KDX62" s="5"/>
      <c r="KDY62" s="5"/>
      <c r="KDZ62" s="5"/>
      <c r="KEA62" s="5"/>
      <c r="KEB62" s="5"/>
      <c r="KEC62" s="5"/>
      <c r="KED62" s="5"/>
      <c r="KEE62" s="5"/>
      <c r="KEF62" s="5"/>
      <c r="KEG62" s="5"/>
      <c r="KEH62" s="5"/>
      <c r="KEI62" s="5"/>
      <c r="KEJ62" s="5"/>
      <c r="KEK62" s="5"/>
      <c r="KEL62" s="5"/>
      <c r="KEM62" s="5"/>
      <c r="KEN62" s="5"/>
      <c r="KEO62" s="5"/>
      <c r="KEP62" s="5"/>
      <c r="KEQ62" s="5"/>
      <c r="KER62" s="5"/>
      <c r="KES62" s="5"/>
      <c r="KET62" s="5"/>
      <c r="KEU62" s="5"/>
      <c r="KEV62" s="5"/>
      <c r="KEW62" s="5"/>
      <c r="KEX62" s="5"/>
      <c r="KEY62" s="5"/>
      <c r="KEZ62" s="5"/>
      <c r="KFA62" s="5"/>
      <c r="KFB62" s="5"/>
      <c r="KFC62" s="5"/>
      <c r="KFD62" s="5"/>
      <c r="KFE62" s="5"/>
      <c r="KFF62" s="5"/>
      <c r="KFG62" s="5"/>
      <c r="KFH62" s="5"/>
      <c r="KFI62" s="5"/>
      <c r="KFJ62" s="5"/>
      <c r="KFK62" s="5"/>
      <c r="KFL62" s="5"/>
      <c r="KFM62" s="5"/>
      <c r="KFN62" s="5"/>
      <c r="KFO62" s="5"/>
      <c r="KFP62" s="5"/>
      <c r="KFQ62" s="5"/>
      <c r="KFR62" s="5"/>
      <c r="KFS62" s="5"/>
      <c r="KFT62" s="5"/>
      <c r="KFU62" s="5"/>
      <c r="KFV62" s="5"/>
      <c r="KFW62" s="5"/>
      <c r="KFX62" s="5"/>
      <c r="KFY62" s="5"/>
      <c r="KFZ62" s="5"/>
      <c r="KGA62" s="5"/>
      <c r="KGB62" s="5"/>
      <c r="KGC62" s="5"/>
      <c r="KGD62" s="5"/>
      <c r="KGE62" s="5"/>
      <c r="KGF62" s="5"/>
      <c r="KGG62" s="5"/>
      <c r="KGH62" s="5"/>
      <c r="KGI62" s="5"/>
      <c r="KGJ62" s="5"/>
      <c r="KGK62" s="5"/>
      <c r="KGL62" s="5"/>
      <c r="KGM62" s="5"/>
      <c r="KGN62" s="5"/>
      <c r="KGO62" s="5"/>
      <c r="KGP62" s="5"/>
      <c r="KGQ62" s="5"/>
      <c r="KGR62" s="5"/>
      <c r="KGS62" s="5"/>
      <c r="KGT62" s="5"/>
      <c r="KGU62" s="5"/>
      <c r="KGV62" s="5"/>
      <c r="KGW62" s="5"/>
      <c r="KGX62" s="5"/>
      <c r="KGY62" s="5"/>
      <c r="KGZ62" s="5"/>
      <c r="KHA62" s="5"/>
      <c r="KHB62" s="5"/>
      <c r="KHC62" s="5"/>
      <c r="KHD62" s="5"/>
      <c r="KHE62" s="5"/>
      <c r="KHF62" s="5"/>
      <c r="KHG62" s="5"/>
      <c r="KHH62" s="5"/>
      <c r="KHI62" s="5"/>
      <c r="KHJ62" s="5"/>
      <c r="KHK62" s="5"/>
      <c r="KHL62" s="5"/>
      <c r="KHM62" s="5"/>
      <c r="KHN62" s="5"/>
      <c r="KHO62" s="5"/>
      <c r="KHP62" s="5"/>
      <c r="KHQ62" s="5"/>
      <c r="KHR62" s="5"/>
      <c r="KHS62" s="5"/>
      <c r="KHT62" s="5"/>
      <c r="KHU62" s="5"/>
      <c r="KHV62" s="5"/>
      <c r="KHW62" s="5"/>
      <c r="KHX62" s="5"/>
      <c r="KHY62" s="5"/>
      <c r="KHZ62" s="5"/>
      <c r="KIA62" s="5"/>
      <c r="KIB62" s="5"/>
      <c r="KIC62" s="5"/>
      <c r="KID62" s="5"/>
      <c r="KIE62" s="5"/>
      <c r="KIF62" s="5"/>
      <c r="KIG62" s="5"/>
      <c r="KIH62" s="5"/>
      <c r="KII62" s="5"/>
      <c r="KIJ62" s="5"/>
      <c r="KIK62" s="5"/>
      <c r="KIL62" s="5"/>
      <c r="KIM62" s="5"/>
      <c r="KIN62" s="5"/>
      <c r="KIO62" s="5"/>
      <c r="KIP62" s="5"/>
      <c r="KIQ62" s="5"/>
      <c r="KIR62" s="5"/>
      <c r="KIS62" s="5"/>
      <c r="KIT62" s="5"/>
      <c r="KIU62" s="5"/>
      <c r="KIV62" s="5"/>
      <c r="KIW62" s="5"/>
      <c r="KIX62" s="5"/>
      <c r="KIY62" s="5"/>
      <c r="KIZ62" s="5"/>
      <c r="KJA62" s="5"/>
      <c r="KJB62" s="5"/>
      <c r="KJC62" s="5"/>
      <c r="KJD62" s="5"/>
      <c r="KJE62" s="5"/>
      <c r="KJF62" s="5"/>
      <c r="KJG62" s="5"/>
      <c r="KJH62" s="5"/>
      <c r="KJI62" s="5"/>
      <c r="KJJ62" s="5"/>
      <c r="KJK62" s="5"/>
      <c r="KJL62" s="5"/>
      <c r="KJM62" s="5"/>
      <c r="KJN62" s="5"/>
      <c r="KJO62" s="5"/>
      <c r="KJP62" s="5"/>
      <c r="KJQ62" s="5"/>
      <c r="KJR62" s="5"/>
      <c r="KJS62" s="5"/>
      <c r="KJT62" s="5"/>
      <c r="KJU62" s="5"/>
      <c r="KJV62" s="5"/>
      <c r="KJW62" s="5"/>
      <c r="KJX62" s="5"/>
      <c r="KJY62" s="5"/>
      <c r="KJZ62" s="5"/>
      <c r="KKA62" s="5"/>
      <c r="KKB62" s="5"/>
      <c r="KKC62" s="5"/>
      <c r="KKD62" s="5"/>
      <c r="KKE62" s="5"/>
      <c r="KKF62" s="5"/>
      <c r="KKG62" s="5"/>
      <c r="KKH62" s="5"/>
      <c r="KKI62" s="5"/>
      <c r="KKJ62" s="5"/>
      <c r="KKK62" s="5"/>
      <c r="KKL62" s="5"/>
      <c r="KKM62" s="5"/>
      <c r="KKN62" s="5"/>
      <c r="KKO62" s="5"/>
      <c r="KKP62" s="5"/>
      <c r="KKQ62" s="5"/>
      <c r="KKR62" s="5"/>
      <c r="KKS62" s="5"/>
      <c r="KKT62" s="5"/>
      <c r="KKU62" s="5"/>
      <c r="KKV62" s="5"/>
      <c r="KKW62" s="5"/>
      <c r="KKX62" s="5"/>
      <c r="KKY62" s="5"/>
      <c r="KKZ62" s="5"/>
      <c r="KLA62" s="5"/>
      <c r="KLB62" s="5"/>
      <c r="KLC62" s="5"/>
      <c r="KLD62" s="5"/>
      <c r="KLE62" s="5"/>
      <c r="KLF62" s="5"/>
      <c r="KLG62" s="5"/>
      <c r="KLH62" s="5"/>
      <c r="KLI62" s="5"/>
      <c r="KLJ62" s="5"/>
      <c r="KLK62" s="5"/>
      <c r="KLL62" s="5"/>
      <c r="KLM62" s="5"/>
      <c r="KLN62" s="5"/>
      <c r="KLO62" s="5"/>
      <c r="KLP62" s="5"/>
      <c r="KLQ62" s="5"/>
      <c r="KLR62" s="5"/>
      <c r="KLS62" s="5"/>
      <c r="KLT62" s="5"/>
      <c r="KLU62" s="5"/>
      <c r="KLV62" s="5"/>
      <c r="KLW62" s="5"/>
      <c r="KLX62" s="5"/>
      <c r="KLY62" s="5"/>
      <c r="KLZ62" s="5"/>
      <c r="KMA62" s="5"/>
      <c r="KMB62" s="5"/>
      <c r="KMC62" s="5"/>
      <c r="KMD62" s="5"/>
      <c r="KME62" s="5"/>
      <c r="KMF62" s="5"/>
      <c r="KMG62" s="5"/>
      <c r="KMH62" s="5"/>
      <c r="KMI62" s="5"/>
      <c r="KMJ62" s="5"/>
      <c r="KMK62" s="5"/>
      <c r="KML62" s="5"/>
      <c r="KMM62" s="5"/>
      <c r="KMN62" s="5"/>
      <c r="KMO62" s="5"/>
      <c r="KMP62" s="5"/>
      <c r="KMQ62" s="5"/>
      <c r="KMR62" s="5"/>
      <c r="KMS62" s="5"/>
      <c r="KMT62" s="5"/>
      <c r="KMU62" s="5"/>
      <c r="KMV62" s="5"/>
      <c r="KMW62" s="5"/>
      <c r="KMX62" s="5"/>
      <c r="KMY62" s="5"/>
      <c r="KMZ62" s="5"/>
      <c r="KNA62" s="5"/>
      <c r="KNB62" s="5"/>
      <c r="KNC62" s="5"/>
      <c r="KND62" s="5"/>
      <c r="KNE62" s="5"/>
      <c r="KNF62" s="5"/>
      <c r="KNG62" s="5"/>
      <c r="KNH62" s="5"/>
      <c r="KNI62" s="5"/>
      <c r="KNJ62" s="5"/>
      <c r="KNK62" s="5"/>
      <c r="KNL62" s="5"/>
      <c r="KNM62" s="5"/>
      <c r="KNN62" s="5"/>
      <c r="KNO62" s="5"/>
      <c r="KNP62" s="5"/>
      <c r="KNQ62" s="5"/>
      <c r="KNR62" s="5"/>
      <c r="KNS62" s="5"/>
      <c r="KNT62" s="5"/>
      <c r="KNU62" s="5"/>
      <c r="KNV62" s="5"/>
      <c r="KNW62" s="5"/>
      <c r="KNX62" s="5"/>
      <c r="KNY62" s="5"/>
      <c r="KNZ62" s="5"/>
      <c r="KOA62" s="5"/>
      <c r="KOB62" s="5"/>
      <c r="KOC62" s="5"/>
      <c r="KOD62" s="5"/>
      <c r="KOE62" s="5"/>
      <c r="KOF62" s="5"/>
      <c r="KOG62" s="5"/>
      <c r="KOH62" s="5"/>
      <c r="KOI62" s="5"/>
      <c r="KOJ62" s="5"/>
      <c r="KOK62" s="5"/>
      <c r="KOL62" s="5"/>
      <c r="KOM62" s="5"/>
      <c r="KON62" s="5"/>
      <c r="KOO62" s="5"/>
      <c r="KOP62" s="5"/>
      <c r="KOQ62" s="5"/>
      <c r="KOR62" s="5"/>
      <c r="KOS62" s="5"/>
      <c r="KOT62" s="5"/>
      <c r="KOU62" s="5"/>
      <c r="KOV62" s="5"/>
      <c r="KOW62" s="5"/>
      <c r="KOX62" s="5"/>
      <c r="KOY62" s="5"/>
      <c r="KOZ62" s="5"/>
      <c r="KPA62" s="5"/>
      <c r="KPB62" s="5"/>
      <c r="KPC62" s="5"/>
      <c r="KPD62" s="5"/>
      <c r="KPE62" s="5"/>
      <c r="KPF62" s="5"/>
      <c r="KPG62" s="5"/>
      <c r="KPH62" s="5"/>
      <c r="KPI62" s="5"/>
      <c r="KPJ62" s="5"/>
      <c r="KPK62" s="5"/>
      <c r="KPL62" s="5"/>
      <c r="KPM62" s="5"/>
      <c r="KPN62" s="5"/>
      <c r="KPO62" s="5"/>
      <c r="KPP62" s="5"/>
      <c r="KPQ62" s="5"/>
      <c r="KPR62" s="5"/>
      <c r="KPS62" s="5"/>
      <c r="KPT62" s="5"/>
      <c r="KPU62" s="5"/>
      <c r="KPV62" s="5"/>
      <c r="KPW62" s="5"/>
      <c r="KPX62" s="5"/>
      <c r="KPY62" s="5"/>
      <c r="KPZ62" s="5"/>
      <c r="KQA62" s="5"/>
      <c r="KQB62" s="5"/>
      <c r="KQC62" s="5"/>
      <c r="KQD62" s="5"/>
      <c r="KQE62" s="5"/>
      <c r="KQF62" s="5"/>
      <c r="KQG62" s="5"/>
      <c r="KQH62" s="5"/>
      <c r="KQI62" s="5"/>
      <c r="KQJ62" s="5"/>
      <c r="KQK62" s="5"/>
      <c r="KQL62" s="5"/>
      <c r="KQM62" s="5"/>
      <c r="KQN62" s="5"/>
      <c r="KQO62" s="5"/>
      <c r="KQP62" s="5"/>
      <c r="KQQ62" s="5"/>
      <c r="KQR62" s="5"/>
      <c r="KQS62" s="5"/>
      <c r="KQT62" s="5"/>
      <c r="KQU62" s="5"/>
      <c r="KQV62" s="5"/>
      <c r="KQW62" s="5"/>
      <c r="KQX62" s="5"/>
      <c r="KQY62" s="5"/>
      <c r="KQZ62" s="5"/>
      <c r="KRA62" s="5"/>
      <c r="KRB62" s="5"/>
      <c r="KRC62" s="5"/>
      <c r="KRD62" s="5"/>
      <c r="KRE62" s="5"/>
      <c r="KRF62" s="5"/>
      <c r="KRG62" s="5"/>
      <c r="KRH62" s="5"/>
      <c r="KRI62" s="5"/>
      <c r="KRJ62" s="5"/>
      <c r="KRK62" s="5"/>
      <c r="KRL62" s="5"/>
      <c r="KRM62" s="5"/>
      <c r="KRN62" s="5"/>
      <c r="KRO62" s="5"/>
      <c r="KRP62" s="5"/>
      <c r="KRQ62" s="5"/>
      <c r="KRR62" s="5"/>
      <c r="KRS62" s="5"/>
      <c r="KRT62" s="5"/>
      <c r="KRU62" s="5"/>
      <c r="KRV62" s="5"/>
      <c r="KRW62" s="5"/>
      <c r="KRX62" s="5"/>
      <c r="KRY62" s="5"/>
      <c r="KRZ62" s="5"/>
      <c r="KSA62" s="5"/>
      <c r="KSB62" s="5"/>
      <c r="KSC62" s="5"/>
      <c r="KSD62" s="5"/>
      <c r="KSE62" s="5"/>
      <c r="KSF62" s="5"/>
      <c r="KSG62" s="5"/>
      <c r="KSH62" s="5"/>
      <c r="KSI62" s="5"/>
      <c r="KSJ62" s="5"/>
      <c r="KSK62" s="5"/>
      <c r="KSL62" s="5"/>
      <c r="KSM62" s="5"/>
      <c r="KSN62" s="5"/>
      <c r="KSO62" s="5"/>
      <c r="KSP62" s="5"/>
      <c r="KSQ62" s="5"/>
      <c r="KSR62" s="5"/>
      <c r="KSS62" s="5"/>
      <c r="KST62" s="5"/>
      <c r="KSU62" s="5"/>
      <c r="KSV62" s="5"/>
      <c r="KSW62" s="5"/>
      <c r="KSX62" s="5"/>
      <c r="KSY62" s="5"/>
      <c r="KSZ62" s="5"/>
      <c r="KTA62" s="5"/>
      <c r="KTB62" s="5"/>
      <c r="KTC62" s="5"/>
      <c r="KTD62" s="5"/>
      <c r="KTE62" s="5"/>
      <c r="KTF62" s="5"/>
      <c r="KTG62" s="5"/>
      <c r="KTH62" s="5"/>
      <c r="KTI62" s="5"/>
      <c r="KTJ62" s="5"/>
      <c r="KTK62" s="5"/>
      <c r="KTL62" s="5"/>
      <c r="KTM62" s="5"/>
      <c r="KTN62" s="5"/>
      <c r="KTO62" s="5"/>
      <c r="KTP62" s="5"/>
      <c r="KTQ62" s="5"/>
      <c r="KTR62" s="5"/>
      <c r="KTS62" s="5"/>
      <c r="KTT62" s="5"/>
      <c r="KTU62" s="5"/>
      <c r="KTV62" s="5"/>
      <c r="KTW62" s="5"/>
      <c r="KTX62" s="5"/>
      <c r="KTY62" s="5"/>
      <c r="KTZ62" s="5"/>
      <c r="KUA62" s="5"/>
      <c r="KUB62" s="5"/>
      <c r="KUC62" s="5"/>
      <c r="KUD62" s="5"/>
      <c r="KUE62" s="5"/>
      <c r="KUF62" s="5"/>
      <c r="KUG62" s="5"/>
      <c r="KUH62" s="5"/>
      <c r="KUI62" s="5"/>
      <c r="KUJ62" s="5"/>
      <c r="KUK62" s="5"/>
      <c r="KUL62" s="5"/>
      <c r="KUM62" s="5"/>
      <c r="KUN62" s="5"/>
      <c r="KUO62" s="5"/>
      <c r="KUP62" s="5"/>
      <c r="KUQ62" s="5"/>
      <c r="KUR62" s="5"/>
      <c r="KUS62" s="5"/>
      <c r="KUT62" s="5"/>
      <c r="KUU62" s="5"/>
      <c r="KUV62" s="5"/>
      <c r="KUW62" s="5"/>
      <c r="KUX62" s="5"/>
      <c r="KUY62" s="5"/>
      <c r="KUZ62" s="5"/>
      <c r="KVA62" s="5"/>
      <c r="KVB62" s="5"/>
      <c r="KVC62" s="5"/>
      <c r="KVD62" s="5"/>
      <c r="KVE62" s="5"/>
      <c r="KVF62" s="5"/>
      <c r="KVG62" s="5"/>
      <c r="KVH62" s="5"/>
      <c r="KVI62" s="5"/>
      <c r="KVJ62" s="5"/>
      <c r="KVK62" s="5"/>
      <c r="KVL62" s="5"/>
      <c r="KVM62" s="5"/>
      <c r="KVN62" s="5"/>
      <c r="KVO62" s="5"/>
      <c r="KVP62" s="5"/>
      <c r="KVQ62" s="5"/>
      <c r="KVR62" s="5"/>
      <c r="KVS62" s="5"/>
      <c r="KVT62" s="5"/>
      <c r="KVU62" s="5"/>
      <c r="KVV62" s="5"/>
      <c r="KVW62" s="5"/>
      <c r="KVX62" s="5"/>
      <c r="KVY62" s="5"/>
      <c r="KVZ62" s="5"/>
      <c r="KWA62" s="5"/>
      <c r="KWB62" s="5"/>
      <c r="KWC62" s="5"/>
      <c r="KWD62" s="5"/>
      <c r="KWE62" s="5"/>
      <c r="KWF62" s="5"/>
      <c r="KWG62" s="5"/>
      <c r="KWH62" s="5"/>
      <c r="KWI62" s="5"/>
      <c r="KWJ62" s="5"/>
      <c r="KWK62" s="5"/>
      <c r="KWL62" s="5"/>
      <c r="KWM62" s="5"/>
      <c r="KWN62" s="5"/>
      <c r="KWO62" s="5"/>
      <c r="KWP62" s="5"/>
      <c r="KWQ62" s="5"/>
      <c r="KWR62" s="5"/>
      <c r="KWS62" s="5"/>
      <c r="KWT62" s="5"/>
      <c r="KWU62" s="5"/>
      <c r="KWV62" s="5"/>
      <c r="KWW62" s="5"/>
      <c r="KWX62" s="5"/>
      <c r="KWY62" s="5"/>
      <c r="KWZ62" s="5"/>
      <c r="KXA62" s="5"/>
      <c r="KXB62" s="5"/>
      <c r="KXC62" s="5"/>
      <c r="KXD62" s="5"/>
      <c r="KXE62" s="5"/>
      <c r="KXF62" s="5"/>
      <c r="KXG62" s="5"/>
      <c r="KXH62" s="5"/>
      <c r="KXI62" s="5"/>
      <c r="KXJ62" s="5"/>
      <c r="KXK62" s="5"/>
      <c r="KXL62" s="5"/>
      <c r="KXM62" s="5"/>
      <c r="KXN62" s="5"/>
      <c r="KXO62" s="5"/>
      <c r="KXP62" s="5"/>
      <c r="KXQ62" s="5"/>
      <c r="KXR62" s="5"/>
      <c r="KXS62" s="5"/>
      <c r="KXT62" s="5"/>
      <c r="KXU62" s="5"/>
      <c r="KXV62" s="5"/>
      <c r="KXW62" s="5"/>
      <c r="KXX62" s="5"/>
      <c r="KXY62" s="5"/>
      <c r="KXZ62" s="5"/>
      <c r="KYA62" s="5"/>
      <c r="KYB62" s="5"/>
      <c r="KYC62" s="5"/>
      <c r="KYD62" s="5"/>
      <c r="KYE62" s="5"/>
      <c r="KYF62" s="5"/>
      <c r="KYG62" s="5"/>
      <c r="KYH62" s="5"/>
      <c r="KYI62" s="5"/>
      <c r="KYJ62" s="5"/>
      <c r="KYK62" s="5"/>
      <c r="KYL62" s="5"/>
      <c r="KYM62" s="5"/>
      <c r="KYN62" s="5"/>
      <c r="KYO62" s="5"/>
      <c r="KYP62" s="5"/>
      <c r="KYQ62" s="5"/>
      <c r="KYR62" s="5"/>
      <c r="KYS62" s="5"/>
      <c r="KYT62" s="5"/>
      <c r="KYU62" s="5"/>
      <c r="KYV62" s="5"/>
      <c r="KYW62" s="5"/>
      <c r="KYX62" s="5"/>
      <c r="KYY62" s="5"/>
      <c r="KYZ62" s="5"/>
      <c r="KZA62" s="5"/>
      <c r="KZB62" s="5"/>
      <c r="KZC62" s="5"/>
      <c r="KZD62" s="5"/>
      <c r="KZE62" s="5"/>
      <c r="KZF62" s="5"/>
      <c r="KZG62" s="5"/>
      <c r="KZH62" s="5"/>
      <c r="KZI62" s="5"/>
      <c r="KZJ62" s="5"/>
      <c r="KZK62" s="5"/>
      <c r="KZL62" s="5"/>
      <c r="KZM62" s="5"/>
      <c r="KZN62" s="5"/>
      <c r="KZO62" s="5"/>
      <c r="KZP62" s="5"/>
      <c r="KZQ62" s="5"/>
      <c r="KZR62" s="5"/>
      <c r="KZS62" s="5"/>
      <c r="KZT62" s="5"/>
      <c r="KZU62" s="5"/>
      <c r="KZV62" s="5"/>
      <c r="KZW62" s="5"/>
      <c r="KZX62" s="5"/>
      <c r="KZY62" s="5"/>
      <c r="KZZ62" s="5"/>
      <c r="LAA62" s="5"/>
      <c r="LAB62" s="5"/>
      <c r="LAC62" s="5"/>
      <c r="LAD62" s="5"/>
      <c r="LAE62" s="5"/>
      <c r="LAF62" s="5"/>
      <c r="LAG62" s="5"/>
      <c r="LAH62" s="5"/>
      <c r="LAI62" s="5"/>
      <c r="LAJ62" s="5"/>
      <c r="LAK62" s="5"/>
      <c r="LAL62" s="5"/>
      <c r="LAM62" s="5"/>
      <c r="LAN62" s="5"/>
      <c r="LAO62" s="5"/>
      <c r="LAP62" s="5"/>
      <c r="LAQ62" s="5"/>
      <c r="LAR62" s="5"/>
      <c r="LAS62" s="5"/>
      <c r="LAT62" s="5"/>
      <c r="LAU62" s="5"/>
      <c r="LAV62" s="5"/>
      <c r="LAW62" s="5"/>
      <c r="LAX62" s="5"/>
      <c r="LAY62" s="5"/>
      <c r="LAZ62" s="5"/>
      <c r="LBA62" s="5"/>
      <c r="LBB62" s="5"/>
      <c r="LBC62" s="5"/>
      <c r="LBD62" s="5"/>
      <c r="LBE62" s="5"/>
      <c r="LBF62" s="5"/>
      <c r="LBG62" s="5"/>
      <c r="LBH62" s="5"/>
      <c r="LBI62" s="5"/>
      <c r="LBJ62" s="5"/>
      <c r="LBK62" s="5"/>
      <c r="LBL62" s="5"/>
      <c r="LBM62" s="5"/>
      <c r="LBN62" s="5"/>
      <c r="LBO62" s="5"/>
      <c r="LBP62" s="5"/>
      <c r="LBQ62" s="5"/>
      <c r="LBR62" s="5"/>
      <c r="LBS62" s="5"/>
      <c r="LBT62" s="5"/>
      <c r="LBU62" s="5"/>
      <c r="LBV62" s="5"/>
      <c r="LBW62" s="5"/>
      <c r="LBX62" s="5"/>
      <c r="LBY62" s="5"/>
      <c r="LBZ62" s="5"/>
      <c r="LCA62" s="5"/>
      <c r="LCB62" s="5"/>
      <c r="LCC62" s="5"/>
      <c r="LCD62" s="5"/>
      <c r="LCE62" s="5"/>
      <c r="LCF62" s="5"/>
      <c r="LCG62" s="5"/>
      <c r="LCH62" s="5"/>
      <c r="LCI62" s="5"/>
      <c r="LCJ62" s="5"/>
      <c r="LCK62" s="5"/>
      <c r="LCL62" s="5"/>
      <c r="LCM62" s="5"/>
      <c r="LCN62" s="5"/>
      <c r="LCO62" s="5"/>
      <c r="LCP62" s="5"/>
      <c r="LCQ62" s="5"/>
      <c r="LCR62" s="5"/>
      <c r="LCS62" s="5"/>
      <c r="LCT62" s="5"/>
      <c r="LCU62" s="5"/>
      <c r="LCV62" s="5"/>
      <c r="LCW62" s="5"/>
      <c r="LCX62" s="5"/>
      <c r="LCY62" s="5"/>
      <c r="LCZ62" s="5"/>
      <c r="LDA62" s="5"/>
      <c r="LDB62" s="5"/>
      <c r="LDC62" s="5"/>
      <c r="LDD62" s="5"/>
      <c r="LDE62" s="5"/>
      <c r="LDF62" s="5"/>
      <c r="LDG62" s="5"/>
      <c r="LDH62" s="5"/>
      <c r="LDI62" s="5"/>
      <c r="LDJ62" s="5"/>
      <c r="LDK62" s="5"/>
      <c r="LDL62" s="5"/>
      <c r="LDM62" s="5"/>
      <c r="LDN62" s="5"/>
      <c r="LDO62" s="5"/>
      <c r="LDP62" s="5"/>
      <c r="LDQ62" s="5"/>
      <c r="LDR62" s="5"/>
      <c r="LDS62" s="5"/>
      <c r="LDT62" s="5"/>
      <c r="LDU62" s="5"/>
      <c r="LDV62" s="5"/>
      <c r="LDW62" s="5"/>
      <c r="LDX62" s="5"/>
      <c r="LDY62" s="5"/>
      <c r="LDZ62" s="5"/>
      <c r="LEA62" s="5"/>
      <c r="LEB62" s="5"/>
      <c r="LEC62" s="5"/>
      <c r="LED62" s="5"/>
      <c r="LEE62" s="5"/>
      <c r="LEF62" s="5"/>
      <c r="LEG62" s="5"/>
      <c r="LEH62" s="5"/>
      <c r="LEI62" s="5"/>
      <c r="LEJ62" s="5"/>
      <c r="LEK62" s="5"/>
      <c r="LEL62" s="5"/>
      <c r="LEM62" s="5"/>
      <c r="LEN62" s="5"/>
      <c r="LEO62" s="5"/>
      <c r="LEP62" s="5"/>
      <c r="LEQ62" s="5"/>
      <c r="LER62" s="5"/>
      <c r="LES62" s="5"/>
      <c r="LET62" s="5"/>
      <c r="LEU62" s="5"/>
      <c r="LEV62" s="5"/>
      <c r="LEW62" s="5"/>
      <c r="LEX62" s="5"/>
      <c r="LEY62" s="5"/>
      <c r="LEZ62" s="5"/>
      <c r="LFA62" s="5"/>
      <c r="LFB62" s="5"/>
      <c r="LFC62" s="5"/>
      <c r="LFD62" s="5"/>
      <c r="LFE62" s="5"/>
      <c r="LFF62" s="5"/>
      <c r="LFG62" s="5"/>
      <c r="LFH62" s="5"/>
      <c r="LFI62" s="5"/>
      <c r="LFJ62" s="5"/>
      <c r="LFK62" s="5"/>
      <c r="LFL62" s="5"/>
      <c r="LFM62" s="5"/>
      <c r="LFN62" s="5"/>
      <c r="LFO62" s="5"/>
      <c r="LFP62" s="5"/>
      <c r="LFQ62" s="5"/>
      <c r="LFR62" s="5"/>
      <c r="LFS62" s="5"/>
      <c r="LFT62" s="5"/>
      <c r="LFU62" s="5"/>
      <c r="LFV62" s="5"/>
      <c r="LFW62" s="5"/>
      <c r="LFX62" s="5"/>
      <c r="LFY62" s="5"/>
      <c r="LFZ62" s="5"/>
      <c r="LGA62" s="5"/>
      <c r="LGB62" s="5"/>
      <c r="LGC62" s="5"/>
      <c r="LGD62" s="5"/>
      <c r="LGE62" s="5"/>
      <c r="LGF62" s="5"/>
      <c r="LGG62" s="5"/>
      <c r="LGH62" s="5"/>
      <c r="LGI62" s="5"/>
      <c r="LGJ62" s="5"/>
      <c r="LGK62" s="5"/>
      <c r="LGL62" s="5"/>
      <c r="LGM62" s="5"/>
      <c r="LGN62" s="5"/>
      <c r="LGO62" s="5"/>
      <c r="LGP62" s="5"/>
      <c r="LGQ62" s="5"/>
      <c r="LGR62" s="5"/>
      <c r="LGS62" s="5"/>
      <c r="LGT62" s="5"/>
      <c r="LGU62" s="5"/>
      <c r="LGV62" s="5"/>
      <c r="LGW62" s="5"/>
      <c r="LGX62" s="5"/>
      <c r="LGY62" s="5"/>
      <c r="LGZ62" s="5"/>
      <c r="LHA62" s="5"/>
      <c r="LHB62" s="5"/>
      <c r="LHC62" s="5"/>
      <c r="LHD62" s="5"/>
      <c r="LHE62" s="5"/>
      <c r="LHF62" s="5"/>
      <c r="LHG62" s="5"/>
      <c r="LHH62" s="5"/>
      <c r="LHI62" s="5"/>
      <c r="LHJ62" s="5"/>
      <c r="LHK62" s="5"/>
      <c r="LHL62" s="5"/>
      <c r="LHM62" s="5"/>
      <c r="LHN62" s="5"/>
      <c r="LHO62" s="5"/>
      <c r="LHP62" s="5"/>
      <c r="LHQ62" s="5"/>
      <c r="LHR62" s="5"/>
      <c r="LHS62" s="5"/>
      <c r="LHT62" s="5"/>
      <c r="LHU62" s="5"/>
      <c r="LHV62" s="5"/>
      <c r="LHW62" s="5"/>
      <c r="LHX62" s="5"/>
      <c r="LHY62" s="5"/>
      <c r="LHZ62" s="5"/>
      <c r="LIA62" s="5"/>
      <c r="LIB62" s="5"/>
      <c r="LIC62" s="5"/>
      <c r="LID62" s="5"/>
      <c r="LIE62" s="5"/>
      <c r="LIF62" s="5"/>
      <c r="LIG62" s="5"/>
      <c r="LIH62" s="5"/>
      <c r="LII62" s="5"/>
      <c r="LIJ62" s="5"/>
      <c r="LIK62" s="5"/>
      <c r="LIL62" s="5"/>
      <c r="LIM62" s="5"/>
      <c r="LIN62" s="5"/>
      <c r="LIO62" s="5"/>
      <c r="LIP62" s="5"/>
      <c r="LIQ62" s="5"/>
      <c r="LIR62" s="5"/>
      <c r="LIS62" s="5"/>
      <c r="LIT62" s="5"/>
      <c r="LIU62" s="5"/>
      <c r="LIV62" s="5"/>
      <c r="LIW62" s="5"/>
      <c r="LIX62" s="5"/>
      <c r="LIY62" s="5"/>
      <c r="LIZ62" s="5"/>
      <c r="LJA62" s="5"/>
      <c r="LJB62" s="5"/>
      <c r="LJC62" s="5"/>
      <c r="LJD62" s="5"/>
      <c r="LJE62" s="5"/>
      <c r="LJF62" s="5"/>
      <c r="LJG62" s="5"/>
      <c r="LJH62" s="5"/>
      <c r="LJI62" s="5"/>
      <c r="LJJ62" s="5"/>
      <c r="LJK62" s="5"/>
      <c r="LJL62" s="5"/>
      <c r="LJM62" s="5"/>
      <c r="LJN62" s="5"/>
      <c r="LJO62" s="5"/>
      <c r="LJP62" s="5"/>
      <c r="LJQ62" s="5"/>
      <c r="LJR62" s="5"/>
      <c r="LJS62" s="5"/>
      <c r="LJT62" s="5"/>
      <c r="LJU62" s="5"/>
      <c r="LJV62" s="5"/>
      <c r="LJW62" s="5"/>
      <c r="LJX62" s="5"/>
      <c r="LJY62" s="5"/>
      <c r="LJZ62" s="5"/>
      <c r="LKA62" s="5"/>
      <c r="LKB62" s="5"/>
      <c r="LKC62" s="5"/>
      <c r="LKD62" s="5"/>
      <c r="LKE62" s="5"/>
      <c r="LKF62" s="5"/>
      <c r="LKG62" s="5"/>
      <c r="LKH62" s="5"/>
      <c r="LKI62" s="5"/>
      <c r="LKJ62" s="5"/>
      <c r="LKK62" s="5"/>
      <c r="LKL62" s="5"/>
      <c r="LKM62" s="5"/>
      <c r="LKN62" s="5"/>
      <c r="LKO62" s="5"/>
      <c r="LKP62" s="5"/>
      <c r="LKQ62" s="5"/>
      <c r="LKR62" s="5"/>
      <c r="LKS62" s="5"/>
      <c r="LKT62" s="5"/>
      <c r="LKU62" s="5"/>
      <c r="LKV62" s="5"/>
      <c r="LKW62" s="5"/>
      <c r="LKX62" s="5"/>
      <c r="LKY62" s="5"/>
      <c r="LKZ62" s="5"/>
      <c r="LLA62" s="5"/>
      <c r="LLB62" s="5"/>
      <c r="LLC62" s="5"/>
      <c r="LLD62" s="5"/>
      <c r="LLE62" s="5"/>
      <c r="LLF62" s="5"/>
      <c r="LLG62" s="5"/>
      <c r="LLH62" s="5"/>
      <c r="LLI62" s="5"/>
      <c r="LLJ62" s="5"/>
      <c r="LLK62" s="5"/>
      <c r="LLL62" s="5"/>
      <c r="LLM62" s="5"/>
      <c r="LLN62" s="5"/>
      <c r="LLO62" s="5"/>
      <c r="LLP62" s="5"/>
      <c r="LLQ62" s="5"/>
      <c r="LLR62" s="5"/>
      <c r="LLS62" s="5"/>
      <c r="LLT62" s="5"/>
      <c r="LLU62" s="5"/>
      <c r="LLV62" s="5"/>
      <c r="LLW62" s="5"/>
      <c r="LLX62" s="5"/>
      <c r="LLY62" s="5"/>
      <c r="LLZ62" s="5"/>
      <c r="LMA62" s="5"/>
      <c r="LMB62" s="5"/>
      <c r="LMC62" s="5"/>
      <c r="LMD62" s="5"/>
      <c r="LME62" s="5"/>
      <c r="LMF62" s="5"/>
      <c r="LMG62" s="5"/>
      <c r="LMH62" s="5"/>
      <c r="LMI62" s="5"/>
      <c r="LMJ62" s="5"/>
      <c r="LMK62" s="5"/>
      <c r="LML62" s="5"/>
      <c r="LMM62" s="5"/>
      <c r="LMN62" s="5"/>
      <c r="LMO62" s="5"/>
      <c r="LMP62" s="5"/>
      <c r="LMQ62" s="5"/>
      <c r="LMR62" s="5"/>
      <c r="LMS62" s="5"/>
      <c r="LMT62" s="5"/>
      <c r="LMU62" s="5"/>
      <c r="LMV62" s="5"/>
      <c r="LMW62" s="5"/>
      <c r="LMX62" s="5"/>
      <c r="LMY62" s="5"/>
      <c r="LMZ62" s="5"/>
      <c r="LNA62" s="5"/>
      <c r="LNB62" s="5"/>
      <c r="LNC62" s="5"/>
      <c r="LND62" s="5"/>
      <c r="LNE62" s="5"/>
      <c r="LNF62" s="5"/>
      <c r="LNG62" s="5"/>
      <c r="LNH62" s="5"/>
      <c r="LNI62" s="5"/>
      <c r="LNJ62" s="5"/>
      <c r="LNK62" s="5"/>
      <c r="LNL62" s="5"/>
      <c r="LNM62" s="5"/>
      <c r="LNN62" s="5"/>
      <c r="LNO62" s="5"/>
      <c r="LNP62" s="5"/>
      <c r="LNQ62" s="5"/>
      <c r="LNR62" s="5"/>
      <c r="LNS62" s="5"/>
      <c r="LNT62" s="5"/>
      <c r="LNU62" s="5"/>
      <c r="LNV62" s="5"/>
      <c r="LNW62" s="5"/>
      <c r="LNX62" s="5"/>
      <c r="LNY62" s="5"/>
      <c r="LNZ62" s="5"/>
      <c r="LOA62" s="5"/>
      <c r="LOB62" s="5"/>
      <c r="LOC62" s="5"/>
      <c r="LOD62" s="5"/>
      <c r="LOE62" s="5"/>
      <c r="LOF62" s="5"/>
      <c r="LOG62" s="5"/>
      <c r="LOH62" s="5"/>
      <c r="LOI62" s="5"/>
      <c r="LOJ62" s="5"/>
      <c r="LOK62" s="5"/>
      <c r="LOL62" s="5"/>
      <c r="LOM62" s="5"/>
      <c r="LON62" s="5"/>
      <c r="LOO62" s="5"/>
      <c r="LOP62" s="5"/>
      <c r="LOQ62" s="5"/>
      <c r="LOR62" s="5"/>
      <c r="LOS62" s="5"/>
      <c r="LOT62" s="5"/>
      <c r="LOU62" s="5"/>
      <c r="LOV62" s="5"/>
      <c r="LOW62" s="5"/>
      <c r="LOX62" s="5"/>
      <c r="LOY62" s="5"/>
      <c r="LOZ62" s="5"/>
      <c r="LPA62" s="5"/>
      <c r="LPB62" s="5"/>
      <c r="LPC62" s="5"/>
      <c r="LPD62" s="5"/>
      <c r="LPE62" s="5"/>
      <c r="LPF62" s="5"/>
      <c r="LPG62" s="5"/>
      <c r="LPH62" s="5"/>
      <c r="LPI62" s="5"/>
      <c r="LPJ62" s="5"/>
      <c r="LPK62" s="5"/>
      <c r="LPL62" s="5"/>
      <c r="LPM62" s="5"/>
      <c r="LPN62" s="5"/>
      <c r="LPO62" s="5"/>
      <c r="LPP62" s="5"/>
      <c r="LPQ62" s="5"/>
      <c r="LPR62" s="5"/>
      <c r="LPS62" s="5"/>
      <c r="LPT62" s="5"/>
      <c r="LPU62" s="5"/>
      <c r="LPV62" s="5"/>
      <c r="LPW62" s="5"/>
      <c r="LPX62" s="5"/>
      <c r="LPY62" s="5"/>
      <c r="LPZ62" s="5"/>
      <c r="LQA62" s="5"/>
      <c r="LQB62" s="5"/>
      <c r="LQC62" s="5"/>
      <c r="LQD62" s="5"/>
      <c r="LQE62" s="5"/>
      <c r="LQF62" s="5"/>
      <c r="LQG62" s="5"/>
      <c r="LQH62" s="5"/>
      <c r="LQI62" s="5"/>
      <c r="LQJ62" s="5"/>
      <c r="LQK62" s="5"/>
      <c r="LQL62" s="5"/>
      <c r="LQM62" s="5"/>
      <c r="LQN62" s="5"/>
      <c r="LQO62" s="5"/>
      <c r="LQP62" s="5"/>
      <c r="LQQ62" s="5"/>
      <c r="LQR62" s="5"/>
      <c r="LQS62" s="5"/>
      <c r="LQT62" s="5"/>
      <c r="LQU62" s="5"/>
      <c r="LQV62" s="5"/>
      <c r="LQW62" s="5"/>
      <c r="LQX62" s="5"/>
      <c r="LQY62" s="5"/>
      <c r="LQZ62" s="5"/>
      <c r="LRA62" s="5"/>
      <c r="LRB62" s="5"/>
      <c r="LRC62" s="5"/>
      <c r="LRD62" s="5"/>
      <c r="LRE62" s="5"/>
      <c r="LRF62" s="5"/>
      <c r="LRG62" s="5"/>
      <c r="LRH62" s="5"/>
      <c r="LRI62" s="5"/>
      <c r="LRJ62" s="5"/>
      <c r="LRK62" s="5"/>
      <c r="LRL62" s="5"/>
      <c r="LRM62" s="5"/>
      <c r="LRN62" s="5"/>
      <c r="LRO62" s="5"/>
      <c r="LRP62" s="5"/>
      <c r="LRQ62" s="5"/>
      <c r="LRR62" s="5"/>
      <c r="LRS62" s="5"/>
      <c r="LRT62" s="5"/>
      <c r="LRU62" s="5"/>
      <c r="LRV62" s="5"/>
      <c r="LRW62" s="5"/>
      <c r="LRX62" s="5"/>
      <c r="LRY62" s="5"/>
      <c r="LRZ62" s="5"/>
      <c r="LSA62" s="5"/>
      <c r="LSB62" s="5"/>
      <c r="LSC62" s="5"/>
      <c r="LSD62" s="5"/>
      <c r="LSE62" s="5"/>
      <c r="LSF62" s="5"/>
      <c r="LSG62" s="5"/>
      <c r="LSH62" s="5"/>
      <c r="LSI62" s="5"/>
      <c r="LSJ62" s="5"/>
      <c r="LSK62" s="5"/>
      <c r="LSL62" s="5"/>
      <c r="LSM62" s="5"/>
      <c r="LSN62" s="5"/>
      <c r="LSO62" s="5"/>
      <c r="LSP62" s="5"/>
      <c r="LSQ62" s="5"/>
      <c r="LSR62" s="5"/>
      <c r="LSS62" s="5"/>
      <c r="LST62" s="5"/>
      <c r="LSU62" s="5"/>
      <c r="LSV62" s="5"/>
      <c r="LSW62" s="5"/>
      <c r="LSX62" s="5"/>
      <c r="LSY62" s="5"/>
      <c r="LSZ62" s="5"/>
      <c r="LTA62" s="5"/>
      <c r="LTB62" s="5"/>
      <c r="LTC62" s="5"/>
      <c r="LTD62" s="5"/>
      <c r="LTE62" s="5"/>
      <c r="LTF62" s="5"/>
      <c r="LTG62" s="5"/>
      <c r="LTH62" s="5"/>
      <c r="LTI62" s="5"/>
      <c r="LTJ62" s="5"/>
      <c r="LTK62" s="5"/>
      <c r="LTL62" s="5"/>
      <c r="LTM62" s="5"/>
      <c r="LTN62" s="5"/>
      <c r="LTO62" s="5"/>
      <c r="LTP62" s="5"/>
      <c r="LTQ62" s="5"/>
      <c r="LTR62" s="5"/>
      <c r="LTS62" s="5"/>
      <c r="LTT62" s="5"/>
      <c r="LTU62" s="5"/>
      <c r="LTV62" s="5"/>
      <c r="LTW62" s="5"/>
      <c r="LTX62" s="5"/>
      <c r="LTY62" s="5"/>
      <c r="LTZ62" s="5"/>
      <c r="LUA62" s="5"/>
      <c r="LUB62" s="5"/>
      <c r="LUC62" s="5"/>
      <c r="LUD62" s="5"/>
      <c r="LUE62" s="5"/>
      <c r="LUF62" s="5"/>
      <c r="LUG62" s="5"/>
      <c r="LUH62" s="5"/>
      <c r="LUI62" s="5"/>
      <c r="LUJ62" s="5"/>
      <c r="LUK62" s="5"/>
      <c r="LUL62" s="5"/>
      <c r="LUM62" s="5"/>
      <c r="LUN62" s="5"/>
      <c r="LUO62" s="5"/>
      <c r="LUP62" s="5"/>
      <c r="LUQ62" s="5"/>
      <c r="LUR62" s="5"/>
      <c r="LUS62" s="5"/>
      <c r="LUT62" s="5"/>
      <c r="LUU62" s="5"/>
      <c r="LUV62" s="5"/>
      <c r="LUW62" s="5"/>
      <c r="LUX62" s="5"/>
      <c r="LUY62" s="5"/>
      <c r="LUZ62" s="5"/>
      <c r="LVA62" s="5"/>
      <c r="LVB62" s="5"/>
      <c r="LVC62" s="5"/>
      <c r="LVD62" s="5"/>
      <c r="LVE62" s="5"/>
      <c r="LVF62" s="5"/>
      <c r="LVG62" s="5"/>
      <c r="LVH62" s="5"/>
      <c r="LVI62" s="5"/>
      <c r="LVJ62" s="5"/>
      <c r="LVK62" s="5"/>
      <c r="LVL62" s="5"/>
      <c r="LVM62" s="5"/>
      <c r="LVN62" s="5"/>
      <c r="LVO62" s="5"/>
      <c r="LVP62" s="5"/>
      <c r="LVQ62" s="5"/>
      <c r="LVR62" s="5"/>
      <c r="LVS62" s="5"/>
      <c r="LVT62" s="5"/>
      <c r="LVU62" s="5"/>
      <c r="LVV62" s="5"/>
      <c r="LVW62" s="5"/>
      <c r="LVX62" s="5"/>
      <c r="LVY62" s="5"/>
      <c r="LVZ62" s="5"/>
      <c r="LWA62" s="5"/>
      <c r="LWB62" s="5"/>
      <c r="LWC62" s="5"/>
      <c r="LWD62" s="5"/>
      <c r="LWE62" s="5"/>
      <c r="LWF62" s="5"/>
      <c r="LWG62" s="5"/>
      <c r="LWH62" s="5"/>
      <c r="LWI62" s="5"/>
      <c r="LWJ62" s="5"/>
      <c r="LWK62" s="5"/>
      <c r="LWL62" s="5"/>
      <c r="LWM62" s="5"/>
      <c r="LWN62" s="5"/>
      <c r="LWO62" s="5"/>
      <c r="LWP62" s="5"/>
      <c r="LWQ62" s="5"/>
      <c r="LWR62" s="5"/>
      <c r="LWS62" s="5"/>
      <c r="LWT62" s="5"/>
      <c r="LWU62" s="5"/>
      <c r="LWV62" s="5"/>
      <c r="LWW62" s="5"/>
      <c r="LWX62" s="5"/>
      <c r="LWY62" s="5"/>
      <c r="LWZ62" s="5"/>
      <c r="LXA62" s="5"/>
      <c r="LXB62" s="5"/>
      <c r="LXC62" s="5"/>
      <c r="LXD62" s="5"/>
      <c r="LXE62" s="5"/>
      <c r="LXF62" s="5"/>
      <c r="LXG62" s="5"/>
      <c r="LXH62" s="5"/>
      <c r="LXI62" s="5"/>
      <c r="LXJ62" s="5"/>
      <c r="LXK62" s="5"/>
      <c r="LXL62" s="5"/>
      <c r="LXM62" s="5"/>
      <c r="LXN62" s="5"/>
      <c r="LXO62" s="5"/>
      <c r="LXP62" s="5"/>
      <c r="LXQ62" s="5"/>
      <c r="LXR62" s="5"/>
      <c r="LXS62" s="5"/>
      <c r="LXT62" s="5"/>
      <c r="LXU62" s="5"/>
      <c r="LXV62" s="5"/>
      <c r="LXW62" s="5"/>
      <c r="LXX62" s="5"/>
      <c r="LXY62" s="5"/>
      <c r="LXZ62" s="5"/>
      <c r="LYA62" s="5"/>
      <c r="LYB62" s="5"/>
      <c r="LYC62" s="5"/>
      <c r="LYD62" s="5"/>
      <c r="LYE62" s="5"/>
      <c r="LYF62" s="5"/>
      <c r="LYG62" s="5"/>
      <c r="LYH62" s="5"/>
      <c r="LYI62" s="5"/>
      <c r="LYJ62" s="5"/>
      <c r="LYK62" s="5"/>
      <c r="LYL62" s="5"/>
      <c r="LYM62" s="5"/>
      <c r="LYN62" s="5"/>
      <c r="LYO62" s="5"/>
      <c r="LYP62" s="5"/>
      <c r="LYQ62" s="5"/>
      <c r="LYR62" s="5"/>
      <c r="LYS62" s="5"/>
      <c r="LYT62" s="5"/>
      <c r="LYU62" s="5"/>
      <c r="LYV62" s="5"/>
      <c r="LYW62" s="5"/>
      <c r="LYX62" s="5"/>
      <c r="LYY62" s="5"/>
      <c r="LYZ62" s="5"/>
      <c r="LZA62" s="5"/>
      <c r="LZB62" s="5"/>
      <c r="LZC62" s="5"/>
      <c r="LZD62" s="5"/>
      <c r="LZE62" s="5"/>
      <c r="LZF62" s="5"/>
      <c r="LZG62" s="5"/>
      <c r="LZH62" s="5"/>
      <c r="LZI62" s="5"/>
      <c r="LZJ62" s="5"/>
      <c r="LZK62" s="5"/>
      <c r="LZL62" s="5"/>
      <c r="LZM62" s="5"/>
      <c r="LZN62" s="5"/>
      <c r="LZO62" s="5"/>
      <c r="LZP62" s="5"/>
      <c r="LZQ62" s="5"/>
      <c r="LZR62" s="5"/>
      <c r="LZS62" s="5"/>
      <c r="LZT62" s="5"/>
      <c r="LZU62" s="5"/>
      <c r="LZV62" s="5"/>
      <c r="LZW62" s="5"/>
      <c r="LZX62" s="5"/>
      <c r="LZY62" s="5"/>
      <c r="LZZ62" s="5"/>
      <c r="MAA62" s="5"/>
      <c r="MAB62" s="5"/>
      <c r="MAC62" s="5"/>
      <c r="MAD62" s="5"/>
      <c r="MAE62" s="5"/>
      <c r="MAF62" s="5"/>
      <c r="MAG62" s="5"/>
      <c r="MAH62" s="5"/>
      <c r="MAI62" s="5"/>
      <c r="MAJ62" s="5"/>
      <c r="MAK62" s="5"/>
      <c r="MAL62" s="5"/>
      <c r="MAM62" s="5"/>
      <c r="MAN62" s="5"/>
      <c r="MAO62" s="5"/>
      <c r="MAP62" s="5"/>
      <c r="MAQ62" s="5"/>
      <c r="MAR62" s="5"/>
      <c r="MAS62" s="5"/>
      <c r="MAT62" s="5"/>
      <c r="MAU62" s="5"/>
      <c r="MAV62" s="5"/>
      <c r="MAW62" s="5"/>
      <c r="MAX62" s="5"/>
      <c r="MAY62" s="5"/>
      <c r="MAZ62" s="5"/>
      <c r="MBA62" s="5"/>
      <c r="MBB62" s="5"/>
      <c r="MBC62" s="5"/>
      <c r="MBD62" s="5"/>
      <c r="MBE62" s="5"/>
      <c r="MBF62" s="5"/>
      <c r="MBG62" s="5"/>
      <c r="MBH62" s="5"/>
      <c r="MBI62" s="5"/>
      <c r="MBJ62" s="5"/>
      <c r="MBK62" s="5"/>
      <c r="MBL62" s="5"/>
      <c r="MBM62" s="5"/>
      <c r="MBN62" s="5"/>
      <c r="MBO62" s="5"/>
      <c r="MBP62" s="5"/>
      <c r="MBQ62" s="5"/>
      <c r="MBR62" s="5"/>
      <c r="MBS62" s="5"/>
      <c r="MBT62" s="5"/>
      <c r="MBU62" s="5"/>
      <c r="MBV62" s="5"/>
      <c r="MBW62" s="5"/>
      <c r="MBX62" s="5"/>
      <c r="MBY62" s="5"/>
      <c r="MBZ62" s="5"/>
      <c r="MCA62" s="5"/>
      <c r="MCB62" s="5"/>
      <c r="MCC62" s="5"/>
      <c r="MCD62" s="5"/>
      <c r="MCE62" s="5"/>
      <c r="MCF62" s="5"/>
      <c r="MCG62" s="5"/>
      <c r="MCH62" s="5"/>
      <c r="MCI62" s="5"/>
      <c r="MCJ62" s="5"/>
      <c r="MCK62" s="5"/>
      <c r="MCL62" s="5"/>
      <c r="MCM62" s="5"/>
      <c r="MCN62" s="5"/>
      <c r="MCO62" s="5"/>
      <c r="MCP62" s="5"/>
      <c r="MCQ62" s="5"/>
      <c r="MCR62" s="5"/>
      <c r="MCS62" s="5"/>
      <c r="MCT62" s="5"/>
      <c r="MCU62" s="5"/>
      <c r="MCV62" s="5"/>
      <c r="MCW62" s="5"/>
      <c r="MCX62" s="5"/>
      <c r="MCY62" s="5"/>
      <c r="MCZ62" s="5"/>
      <c r="MDA62" s="5"/>
      <c r="MDB62" s="5"/>
      <c r="MDC62" s="5"/>
      <c r="MDD62" s="5"/>
      <c r="MDE62" s="5"/>
      <c r="MDF62" s="5"/>
      <c r="MDG62" s="5"/>
      <c r="MDH62" s="5"/>
      <c r="MDI62" s="5"/>
      <c r="MDJ62" s="5"/>
      <c r="MDK62" s="5"/>
      <c r="MDL62" s="5"/>
      <c r="MDM62" s="5"/>
      <c r="MDN62" s="5"/>
      <c r="MDO62" s="5"/>
      <c r="MDP62" s="5"/>
      <c r="MDQ62" s="5"/>
      <c r="MDR62" s="5"/>
      <c r="MDS62" s="5"/>
      <c r="MDT62" s="5"/>
      <c r="MDU62" s="5"/>
      <c r="MDV62" s="5"/>
      <c r="MDW62" s="5"/>
      <c r="MDX62" s="5"/>
      <c r="MDY62" s="5"/>
      <c r="MDZ62" s="5"/>
      <c r="MEA62" s="5"/>
      <c r="MEB62" s="5"/>
      <c r="MEC62" s="5"/>
      <c r="MED62" s="5"/>
      <c r="MEE62" s="5"/>
      <c r="MEF62" s="5"/>
      <c r="MEG62" s="5"/>
      <c r="MEH62" s="5"/>
      <c r="MEI62" s="5"/>
      <c r="MEJ62" s="5"/>
      <c r="MEK62" s="5"/>
      <c r="MEL62" s="5"/>
      <c r="MEM62" s="5"/>
      <c r="MEN62" s="5"/>
      <c r="MEO62" s="5"/>
      <c r="MEP62" s="5"/>
      <c r="MEQ62" s="5"/>
      <c r="MER62" s="5"/>
      <c r="MES62" s="5"/>
      <c r="MET62" s="5"/>
      <c r="MEU62" s="5"/>
      <c r="MEV62" s="5"/>
      <c r="MEW62" s="5"/>
      <c r="MEX62" s="5"/>
      <c r="MEY62" s="5"/>
      <c r="MEZ62" s="5"/>
      <c r="MFA62" s="5"/>
      <c r="MFB62" s="5"/>
      <c r="MFC62" s="5"/>
      <c r="MFD62" s="5"/>
      <c r="MFE62" s="5"/>
      <c r="MFF62" s="5"/>
      <c r="MFG62" s="5"/>
      <c r="MFH62" s="5"/>
      <c r="MFI62" s="5"/>
      <c r="MFJ62" s="5"/>
      <c r="MFK62" s="5"/>
      <c r="MFL62" s="5"/>
      <c r="MFM62" s="5"/>
      <c r="MFN62" s="5"/>
      <c r="MFO62" s="5"/>
      <c r="MFP62" s="5"/>
      <c r="MFQ62" s="5"/>
      <c r="MFR62" s="5"/>
      <c r="MFS62" s="5"/>
      <c r="MFT62" s="5"/>
      <c r="MFU62" s="5"/>
      <c r="MFV62" s="5"/>
      <c r="MFW62" s="5"/>
      <c r="MFX62" s="5"/>
      <c r="MFY62" s="5"/>
      <c r="MFZ62" s="5"/>
      <c r="MGA62" s="5"/>
      <c r="MGB62" s="5"/>
      <c r="MGC62" s="5"/>
      <c r="MGD62" s="5"/>
      <c r="MGE62" s="5"/>
      <c r="MGF62" s="5"/>
      <c r="MGG62" s="5"/>
      <c r="MGH62" s="5"/>
      <c r="MGI62" s="5"/>
      <c r="MGJ62" s="5"/>
      <c r="MGK62" s="5"/>
      <c r="MGL62" s="5"/>
      <c r="MGM62" s="5"/>
      <c r="MGN62" s="5"/>
      <c r="MGO62" s="5"/>
      <c r="MGP62" s="5"/>
      <c r="MGQ62" s="5"/>
      <c r="MGR62" s="5"/>
      <c r="MGS62" s="5"/>
      <c r="MGT62" s="5"/>
      <c r="MGU62" s="5"/>
      <c r="MGV62" s="5"/>
      <c r="MGW62" s="5"/>
      <c r="MGX62" s="5"/>
      <c r="MGY62" s="5"/>
      <c r="MGZ62" s="5"/>
      <c r="MHA62" s="5"/>
      <c r="MHB62" s="5"/>
      <c r="MHC62" s="5"/>
      <c r="MHD62" s="5"/>
      <c r="MHE62" s="5"/>
      <c r="MHF62" s="5"/>
      <c r="MHG62" s="5"/>
      <c r="MHH62" s="5"/>
      <c r="MHI62" s="5"/>
      <c r="MHJ62" s="5"/>
      <c r="MHK62" s="5"/>
      <c r="MHL62" s="5"/>
      <c r="MHM62" s="5"/>
      <c r="MHN62" s="5"/>
      <c r="MHO62" s="5"/>
      <c r="MHP62" s="5"/>
      <c r="MHQ62" s="5"/>
      <c r="MHR62" s="5"/>
      <c r="MHS62" s="5"/>
      <c r="MHT62" s="5"/>
      <c r="MHU62" s="5"/>
      <c r="MHV62" s="5"/>
      <c r="MHW62" s="5"/>
      <c r="MHX62" s="5"/>
      <c r="MHY62" s="5"/>
      <c r="MHZ62" s="5"/>
      <c r="MIA62" s="5"/>
      <c r="MIB62" s="5"/>
      <c r="MIC62" s="5"/>
      <c r="MID62" s="5"/>
      <c r="MIE62" s="5"/>
      <c r="MIF62" s="5"/>
      <c r="MIG62" s="5"/>
      <c r="MIH62" s="5"/>
      <c r="MII62" s="5"/>
      <c r="MIJ62" s="5"/>
      <c r="MIK62" s="5"/>
      <c r="MIL62" s="5"/>
      <c r="MIM62" s="5"/>
      <c r="MIN62" s="5"/>
      <c r="MIO62" s="5"/>
      <c r="MIP62" s="5"/>
      <c r="MIQ62" s="5"/>
      <c r="MIR62" s="5"/>
      <c r="MIS62" s="5"/>
      <c r="MIT62" s="5"/>
      <c r="MIU62" s="5"/>
      <c r="MIV62" s="5"/>
      <c r="MIW62" s="5"/>
      <c r="MIX62" s="5"/>
      <c r="MIY62" s="5"/>
      <c r="MIZ62" s="5"/>
      <c r="MJA62" s="5"/>
      <c r="MJB62" s="5"/>
      <c r="MJC62" s="5"/>
      <c r="MJD62" s="5"/>
      <c r="MJE62" s="5"/>
      <c r="MJF62" s="5"/>
      <c r="MJG62" s="5"/>
      <c r="MJH62" s="5"/>
      <c r="MJI62" s="5"/>
      <c r="MJJ62" s="5"/>
      <c r="MJK62" s="5"/>
      <c r="MJL62" s="5"/>
      <c r="MJM62" s="5"/>
      <c r="MJN62" s="5"/>
      <c r="MJO62" s="5"/>
      <c r="MJP62" s="5"/>
      <c r="MJQ62" s="5"/>
      <c r="MJR62" s="5"/>
      <c r="MJS62" s="5"/>
      <c r="MJT62" s="5"/>
      <c r="MJU62" s="5"/>
      <c r="MJV62" s="5"/>
      <c r="MJW62" s="5"/>
      <c r="MJX62" s="5"/>
      <c r="MJY62" s="5"/>
      <c r="MJZ62" s="5"/>
      <c r="MKA62" s="5"/>
      <c r="MKB62" s="5"/>
      <c r="MKC62" s="5"/>
      <c r="MKD62" s="5"/>
      <c r="MKE62" s="5"/>
      <c r="MKF62" s="5"/>
      <c r="MKG62" s="5"/>
      <c r="MKH62" s="5"/>
      <c r="MKI62" s="5"/>
      <c r="MKJ62" s="5"/>
      <c r="MKK62" s="5"/>
      <c r="MKL62" s="5"/>
      <c r="MKM62" s="5"/>
      <c r="MKN62" s="5"/>
      <c r="MKO62" s="5"/>
      <c r="MKP62" s="5"/>
      <c r="MKQ62" s="5"/>
      <c r="MKR62" s="5"/>
      <c r="MKS62" s="5"/>
      <c r="MKT62" s="5"/>
      <c r="MKU62" s="5"/>
      <c r="MKV62" s="5"/>
      <c r="MKW62" s="5"/>
      <c r="MKX62" s="5"/>
      <c r="MKY62" s="5"/>
      <c r="MKZ62" s="5"/>
      <c r="MLA62" s="5"/>
      <c r="MLB62" s="5"/>
      <c r="MLC62" s="5"/>
      <c r="MLD62" s="5"/>
      <c r="MLE62" s="5"/>
      <c r="MLF62" s="5"/>
      <c r="MLG62" s="5"/>
      <c r="MLH62" s="5"/>
      <c r="MLI62" s="5"/>
      <c r="MLJ62" s="5"/>
      <c r="MLK62" s="5"/>
      <c r="MLL62" s="5"/>
      <c r="MLM62" s="5"/>
      <c r="MLN62" s="5"/>
      <c r="MLO62" s="5"/>
      <c r="MLP62" s="5"/>
      <c r="MLQ62" s="5"/>
      <c r="MLR62" s="5"/>
      <c r="MLS62" s="5"/>
      <c r="MLT62" s="5"/>
      <c r="MLU62" s="5"/>
      <c r="MLV62" s="5"/>
      <c r="MLW62" s="5"/>
      <c r="MLX62" s="5"/>
      <c r="MLY62" s="5"/>
      <c r="MLZ62" s="5"/>
      <c r="MMA62" s="5"/>
      <c r="MMB62" s="5"/>
      <c r="MMC62" s="5"/>
      <c r="MMD62" s="5"/>
      <c r="MME62" s="5"/>
      <c r="MMF62" s="5"/>
      <c r="MMG62" s="5"/>
      <c r="MMH62" s="5"/>
      <c r="MMI62" s="5"/>
      <c r="MMJ62" s="5"/>
      <c r="MMK62" s="5"/>
      <c r="MML62" s="5"/>
      <c r="MMM62" s="5"/>
      <c r="MMN62" s="5"/>
      <c r="MMO62" s="5"/>
      <c r="MMP62" s="5"/>
      <c r="MMQ62" s="5"/>
      <c r="MMR62" s="5"/>
      <c r="MMS62" s="5"/>
      <c r="MMT62" s="5"/>
      <c r="MMU62" s="5"/>
      <c r="MMV62" s="5"/>
      <c r="MMW62" s="5"/>
      <c r="MMX62" s="5"/>
      <c r="MMY62" s="5"/>
      <c r="MMZ62" s="5"/>
      <c r="MNA62" s="5"/>
      <c r="MNB62" s="5"/>
      <c r="MNC62" s="5"/>
      <c r="MND62" s="5"/>
      <c r="MNE62" s="5"/>
      <c r="MNF62" s="5"/>
      <c r="MNG62" s="5"/>
      <c r="MNH62" s="5"/>
      <c r="MNI62" s="5"/>
      <c r="MNJ62" s="5"/>
      <c r="MNK62" s="5"/>
      <c r="MNL62" s="5"/>
      <c r="MNM62" s="5"/>
      <c r="MNN62" s="5"/>
      <c r="MNO62" s="5"/>
      <c r="MNP62" s="5"/>
      <c r="MNQ62" s="5"/>
      <c r="MNR62" s="5"/>
      <c r="MNS62" s="5"/>
      <c r="MNT62" s="5"/>
      <c r="MNU62" s="5"/>
      <c r="MNV62" s="5"/>
      <c r="MNW62" s="5"/>
      <c r="MNX62" s="5"/>
      <c r="MNY62" s="5"/>
      <c r="MNZ62" s="5"/>
      <c r="MOA62" s="5"/>
      <c r="MOB62" s="5"/>
      <c r="MOC62" s="5"/>
      <c r="MOD62" s="5"/>
      <c r="MOE62" s="5"/>
      <c r="MOF62" s="5"/>
      <c r="MOG62" s="5"/>
      <c r="MOH62" s="5"/>
      <c r="MOI62" s="5"/>
      <c r="MOJ62" s="5"/>
      <c r="MOK62" s="5"/>
      <c r="MOL62" s="5"/>
      <c r="MOM62" s="5"/>
      <c r="MON62" s="5"/>
      <c r="MOO62" s="5"/>
      <c r="MOP62" s="5"/>
      <c r="MOQ62" s="5"/>
      <c r="MOR62" s="5"/>
      <c r="MOS62" s="5"/>
      <c r="MOT62" s="5"/>
      <c r="MOU62" s="5"/>
      <c r="MOV62" s="5"/>
      <c r="MOW62" s="5"/>
      <c r="MOX62" s="5"/>
      <c r="MOY62" s="5"/>
      <c r="MOZ62" s="5"/>
      <c r="MPA62" s="5"/>
      <c r="MPB62" s="5"/>
      <c r="MPC62" s="5"/>
      <c r="MPD62" s="5"/>
      <c r="MPE62" s="5"/>
      <c r="MPF62" s="5"/>
      <c r="MPG62" s="5"/>
      <c r="MPH62" s="5"/>
      <c r="MPI62" s="5"/>
      <c r="MPJ62" s="5"/>
      <c r="MPK62" s="5"/>
      <c r="MPL62" s="5"/>
      <c r="MPM62" s="5"/>
      <c r="MPN62" s="5"/>
      <c r="MPO62" s="5"/>
      <c r="MPP62" s="5"/>
      <c r="MPQ62" s="5"/>
      <c r="MPR62" s="5"/>
      <c r="MPS62" s="5"/>
      <c r="MPT62" s="5"/>
      <c r="MPU62" s="5"/>
      <c r="MPV62" s="5"/>
      <c r="MPW62" s="5"/>
      <c r="MPX62" s="5"/>
      <c r="MPY62" s="5"/>
      <c r="MPZ62" s="5"/>
      <c r="MQA62" s="5"/>
      <c r="MQB62" s="5"/>
      <c r="MQC62" s="5"/>
      <c r="MQD62" s="5"/>
      <c r="MQE62" s="5"/>
      <c r="MQF62" s="5"/>
      <c r="MQG62" s="5"/>
      <c r="MQH62" s="5"/>
      <c r="MQI62" s="5"/>
      <c r="MQJ62" s="5"/>
      <c r="MQK62" s="5"/>
      <c r="MQL62" s="5"/>
      <c r="MQM62" s="5"/>
      <c r="MQN62" s="5"/>
      <c r="MQO62" s="5"/>
      <c r="MQP62" s="5"/>
      <c r="MQQ62" s="5"/>
      <c r="MQR62" s="5"/>
      <c r="MQS62" s="5"/>
      <c r="MQT62" s="5"/>
      <c r="MQU62" s="5"/>
      <c r="MQV62" s="5"/>
      <c r="MQW62" s="5"/>
      <c r="MQX62" s="5"/>
      <c r="MQY62" s="5"/>
      <c r="MQZ62" s="5"/>
      <c r="MRA62" s="5"/>
      <c r="MRB62" s="5"/>
      <c r="MRC62" s="5"/>
      <c r="MRD62" s="5"/>
      <c r="MRE62" s="5"/>
      <c r="MRF62" s="5"/>
      <c r="MRG62" s="5"/>
      <c r="MRH62" s="5"/>
      <c r="MRI62" s="5"/>
      <c r="MRJ62" s="5"/>
      <c r="MRK62" s="5"/>
      <c r="MRL62" s="5"/>
      <c r="MRM62" s="5"/>
      <c r="MRN62" s="5"/>
      <c r="MRO62" s="5"/>
      <c r="MRP62" s="5"/>
      <c r="MRQ62" s="5"/>
      <c r="MRR62" s="5"/>
      <c r="MRS62" s="5"/>
      <c r="MRT62" s="5"/>
      <c r="MRU62" s="5"/>
      <c r="MRV62" s="5"/>
      <c r="MRW62" s="5"/>
      <c r="MRX62" s="5"/>
      <c r="MRY62" s="5"/>
      <c r="MRZ62" s="5"/>
      <c r="MSA62" s="5"/>
      <c r="MSB62" s="5"/>
      <c r="MSC62" s="5"/>
      <c r="MSD62" s="5"/>
      <c r="MSE62" s="5"/>
      <c r="MSF62" s="5"/>
      <c r="MSG62" s="5"/>
      <c r="MSH62" s="5"/>
      <c r="MSI62" s="5"/>
      <c r="MSJ62" s="5"/>
      <c r="MSK62" s="5"/>
      <c r="MSL62" s="5"/>
      <c r="MSM62" s="5"/>
      <c r="MSN62" s="5"/>
      <c r="MSO62" s="5"/>
      <c r="MSP62" s="5"/>
      <c r="MSQ62" s="5"/>
      <c r="MSR62" s="5"/>
      <c r="MSS62" s="5"/>
      <c r="MST62" s="5"/>
      <c r="MSU62" s="5"/>
      <c r="MSV62" s="5"/>
      <c r="MSW62" s="5"/>
      <c r="MSX62" s="5"/>
      <c r="MSY62" s="5"/>
      <c r="MSZ62" s="5"/>
      <c r="MTA62" s="5"/>
      <c r="MTB62" s="5"/>
      <c r="MTC62" s="5"/>
      <c r="MTD62" s="5"/>
      <c r="MTE62" s="5"/>
      <c r="MTF62" s="5"/>
      <c r="MTG62" s="5"/>
      <c r="MTH62" s="5"/>
      <c r="MTI62" s="5"/>
      <c r="MTJ62" s="5"/>
      <c r="MTK62" s="5"/>
      <c r="MTL62" s="5"/>
      <c r="MTM62" s="5"/>
      <c r="MTN62" s="5"/>
      <c r="MTO62" s="5"/>
      <c r="MTP62" s="5"/>
      <c r="MTQ62" s="5"/>
      <c r="MTR62" s="5"/>
      <c r="MTS62" s="5"/>
      <c r="MTT62" s="5"/>
      <c r="MTU62" s="5"/>
      <c r="MTV62" s="5"/>
      <c r="MTW62" s="5"/>
      <c r="MTX62" s="5"/>
      <c r="MTY62" s="5"/>
      <c r="MTZ62" s="5"/>
      <c r="MUA62" s="5"/>
      <c r="MUB62" s="5"/>
      <c r="MUC62" s="5"/>
      <c r="MUD62" s="5"/>
      <c r="MUE62" s="5"/>
      <c r="MUF62" s="5"/>
      <c r="MUG62" s="5"/>
      <c r="MUH62" s="5"/>
      <c r="MUI62" s="5"/>
      <c r="MUJ62" s="5"/>
      <c r="MUK62" s="5"/>
      <c r="MUL62" s="5"/>
      <c r="MUM62" s="5"/>
      <c r="MUN62" s="5"/>
      <c r="MUO62" s="5"/>
      <c r="MUP62" s="5"/>
      <c r="MUQ62" s="5"/>
      <c r="MUR62" s="5"/>
      <c r="MUS62" s="5"/>
      <c r="MUT62" s="5"/>
      <c r="MUU62" s="5"/>
      <c r="MUV62" s="5"/>
      <c r="MUW62" s="5"/>
      <c r="MUX62" s="5"/>
      <c r="MUY62" s="5"/>
      <c r="MUZ62" s="5"/>
      <c r="MVA62" s="5"/>
      <c r="MVB62" s="5"/>
      <c r="MVC62" s="5"/>
      <c r="MVD62" s="5"/>
      <c r="MVE62" s="5"/>
      <c r="MVF62" s="5"/>
      <c r="MVG62" s="5"/>
      <c r="MVH62" s="5"/>
      <c r="MVI62" s="5"/>
      <c r="MVJ62" s="5"/>
      <c r="MVK62" s="5"/>
      <c r="MVL62" s="5"/>
      <c r="MVM62" s="5"/>
      <c r="MVN62" s="5"/>
      <c r="MVO62" s="5"/>
      <c r="MVP62" s="5"/>
      <c r="MVQ62" s="5"/>
      <c r="MVR62" s="5"/>
      <c r="MVS62" s="5"/>
      <c r="MVT62" s="5"/>
      <c r="MVU62" s="5"/>
      <c r="MVV62" s="5"/>
      <c r="MVW62" s="5"/>
      <c r="MVX62" s="5"/>
      <c r="MVY62" s="5"/>
      <c r="MVZ62" s="5"/>
      <c r="MWA62" s="5"/>
      <c r="MWB62" s="5"/>
      <c r="MWC62" s="5"/>
      <c r="MWD62" s="5"/>
      <c r="MWE62" s="5"/>
      <c r="MWF62" s="5"/>
      <c r="MWG62" s="5"/>
      <c r="MWH62" s="5"/>
      <c r="MWI62" s="5"/>
      <c r="MWJ62" s="5"/>
      <c r="MWK62" s="5"/>
      <c r="MWL62" s="5"/>
      <c r="MWM62" s="5"/>
      <c r="MWN62" s="5"/>
      <c r="MWO62" s="5"/>
      <c r="MWP62" s="5"/>
      <c r="MWQ62" s="5"/>
      <c r="MWR62" s="5"/>
      <c r="MWS62" s="5"/>
      <c r="MWT62" s="5"/>
      <c r="MWU62" s="5"/>
      <c r="MWV62" s="5"/>
      <c r="MWW62" s="5"/>
      <c r="MWX62" s="5"/>
      <c r="MWY62" s="5"/>
      <c r="MWZ62" s="5"/>
      <c r="MXA62" s="5"/>
      <c r="MXB62" s="5"/>
      <c r="MXC62" s="5"/>
      <c r="MXD62" s="5"/>
      <c r="MXE62" s="5"/>
      <c r="MXF62" s="5"/>
      <c r="MXG62" s="5"/>
      <c r="MXH62" s="5"/>
      <c r="MXI62" s="5"/>
      <c r="MXJ62" s="5"/>
      <c r="MXK62" s="5"/>
      <c r="MXL62" s="5"/>
      <c r="MXM62" s="5"/>
      <c r="MXN62" s="5"/>
      <c r="MXO62" s="5"/>
      <c r="MXP62" s="5"/>
      <c r="MXQ62" s="5"/>
      <c r="MXR62" s="5"/>
      <c r="MXS62" s="5"/>
      <c r="MXT62" s="5"/>
      <c r="MXU62" s="5"/>
      <c r="MXV62" s="5"/>
      <c r="MXW62" s="5"/>
      <c r="MXX62" s="5"/>
      <c r="MXY62" s="5"/>
      <c r="MXZ62" s="5"/>
      <c r="MYA62" s="5"/>
      <c r="MYB62" s="5"/>
      <c r="MYC62" s="5"/>
      <c r="MYD62" s="5"/>
      <c r="MYE62" s="5"/>
      <c r="MYF62" s="5"/>
      <c r="MYG62" s="5"/>
      <c r="MYH62" s="5"/>
      <c r="MYI62" s="5"/>
      <c r="MYJ62" s="5"/>
      <c r="MYK62" s="5"/>
      <c r="MYL62" s="5"/>
      <c r="MYM62" s="5"/>
      <c r="MYN62" s="5"/>
      <c r="MYO62" s="5"/>
      <c r="MYP62" s="5"/>
      <c r="MYQ62" s="5"/>
      <c r="MYR62" s="5"/>
      <c r="MYS62" s="5"/>
      <c r="MYT62" s="5"/>
      <c r="MYU62" s="5"/>
      <c r="MYV62" s="5"/>
      <c r="MYW62" s="5"/>
      <c r="MYX62" s="5"/>
      <c r="MYY62" s="5"/>
      <c r="MYZ62" s="5"/>
      <c r="MZA62" s="5"/>
      <c r="MZB62" s="5"/>
      <c r="MZC62" s="5"/>
      <c r="MZD62" s="5"/>
      <c r="MZE62" s="5"/>
      <c r="MZF62" s="5"/>
      <c r="MZG62" s="5"/>
      <c r="MZH62" s="5"/>
      <c r="MZI62" s="5"/>
      <c r="MZJ62" s="5"/>
      <c r="MZK62" s="5"/>
      <c r="MZL62" s="5"/>
      <c r="MZM62" s="5"/>
      <c r="MZN62" s="5"/>
      <c r="MZO62" s="5"/>
      <c r="MZP62" s="5"/>
      <c r="MZQ62" s="5"/>
      <c r="MZR62" s="5"/>
      <c r="MZS62" s="5"/>
      <c r="MZT62" s="5"/>
      <c r="MZU62" s="5"/>
      <c r="MZV62" s="5"/>
      <c r="MZW62" s="5"/>
      <c r="MZX62" s="5"/>
      <c r="MZY62" s="5"/>
      <c r="MZZ62" s="5"/>
      <c r="NAA62" s="5"/>
      <c r="NAB62" s="5"/>
      <c r="NAC62" s="5"/>
      <c r="NAD62" s="5"/>
      <c r="NAE62" s="5"/>
      <c r="NAF62" s="5"/>
      <c r="NAG62" s="5"/>
      <c r="NAH62" s="5"/>
      <c r="NAI62" s="5"/>
      <c r="NAJ62" s="5"/>
      <c r="NAK62" s="5"/>
      <c r="NAL62" s="5"/>
      <c r="NAM62" s="5"/>
      <c r="NAN62" s="5"/>
      <c r="NAO62" s="5"/>
      <c r="NAP62" s="5"/>
      <c r="NAQ62" s="5"/>
      <c r="NAR62" s="5"/>
      <c r="NAS62" s="5"/>
      <c r="NAT62" s="5"/>
      <c r="NAU62" s="5"/>
      <c r="NAV62" s="5"/>
      <c r="NAW62" s="5"/>
      <c r="NAX62" s="5"/>
      <c r="NAY62" s="5"/>
      <c r="NAZ62" s="5"/>
      <c r="NBA62" s="5"/>
      <c r="NBB62" s="5"/>
      <c r="NBC62" s="5"/>
      <c r="NBD62" s="5"/>
      <c r="NBE62" s="5"/>
      <c r="NBF62" s="5"/>
      <c r="NBG62" s="5"/>
      <c r="NBH62" s="5"/>
      <c r="NBI62" s="5"/>
      <c r="NBJ62" s="5"/>
      <c r="NBK62" s="5"/>
      <c r="NBL62" s="5"/>
      <c r="NBM62" s="5"/>
      <c r="NBN62" s="5"/>
      <c r="NBO62" s="5"/>
      <c r="NBP62" s="5"/>
      <c r="NBQ62" s="5"/>
      <c r="NBR62" s="5"/>
      <c r="NBS62" s="5"/>
      <c r="NBT62" s="5"/>
      <c r="NBU62" s="5"/>
      <c r="NBV62" s="5"/>
      <c r="NBW62" s="5"/>
      <c r="NBX62" s="5"/>
      <c r="NBY62" s="5"/>
      <c r="NBZ62" s="5"/>
      <c r="NCA62" s="5"/>
      <c r="NCB62" s="5"/>
      <c r="NCC62" s="5"/>
      <c r="NCD62" s="5"/>
      <c r="NCE62" s="5"/>
      <c r="NCF62" s="5"/>
      <c r="NCG62" s="5"/>
      <c r="NCH62" s="5"/>
      <c r="NCI62" s="5"/>
      <c r="NCJ62" s="5"/>
      <c r="NCK62" s="5"/>
      <c r="NCL62" s="5"/>
      <c r="NCM62" s="5"/>
      <c r="NCN62" s="5"/>
      <c r="NCO62" s="5"/>
      <c r="NCP62" s="5"/>
      <c r="NCQ62" s="5"/>
      <c r="NCR62" s="5"/>
      <c r="NCS62" s="5"/>
      <c r="NCT62" s="5"/>
      <c r="NCU62" s="5"/>
      <c r="NCV62" s="5"/>
      <c r="NCW62" s="5"/>
      <c r="NCX62" s="5"/>
      <c r="NCY62" s="5"/>
      <c r="NCZ62" s="5"/>
      <c r="NDA62" s="5"/>
      <c r="NDB62" s="5"/>
      <c r="NDC62" s="5"/>
      <c r="NDD62" s="5"/>
      <c r="NDE62" s="5"/>
      <c r="NDF62" s="5"/>
      <c r="NDG62" s="5"/>
      <c r="NDH62" s="5"/>
      <c r="NDI62" s="5"/>
      <c r="NDJ62" s="5"/>
      <c r="NDK62" s="5"/>
      <c r="NDL62" s="5"/>
      <c r="NDM62" s="5"/>
      <c r="NDN62" s="5"/>
      <c r="NDO62" s="5"/>
      <c r="NDP62" s="5"/>
      <c r="NDQ62" s="5"/>
      <c r="NDR62" s="5"/>
      <c r="NDS62" s="5"/>
      <c r="NDT62" s="5"/>
      <c r="NDU62" s="5"/>
      <c r="NDV62" s="5"/>
      <c r="NDW62" s="5"/>
      <c r="NDX62" s="5"/>
      <c r="NDY62" s="5"/>
      <c r="NDZ62" s="5"/>
      <c r="NEA62" s="5"/>
      <c r="NEB62" s="5"/>
      <c r="NEC62" s="5"/>
      <c r="NED62" s="5"/>
      <c r="NEE62" s="5"/>
      <c r="NEF62" s="5"/>
      <c r="NEG62" s="5"/>
      <c r="NEH62" s="5"/>
      <c r="NEI62" s="5"/>
      <c r="NEJ62" s="5"/>
      <c r="NEK62" s="5"/>
      <c r="NEL62" s="5"/>
      <c r="NEM62" s="5"/>
      <c r="NEN62" s="5"/>
      <c r="NEO62" s="5"/>
      <c r="NEP62" s="5"/>
      <c r="NEQ62" s="5"/>
      <c r="NER62" s="5"/>
      <c r="NES62" s="5"/>
      <c r="NET62" s="5"/>
      <c r="NEU62" s="5"/>
      <c r="NEV62" s="5"/>
      <c r="NEW62" s="5"/>
      <c r="NEX62" s="5"/>
      <c r="NEY62" s="5"/>
      <c r="NEZ62" s="5"/>
      <c r="NFA62" s="5"/>
      <c r="NFB62" s="5"/>
      <c r="NFC62" s="5"/>
      <c r="NFD62" s="5"/>
      <c r="NFE62" s="5"/>
      <c r="NFF62" s="5"/>
      <c r="NFG62" s="5"/>
      <c r="NFH62" s="5"/>
      <c r="NFI62" s="5"/>
      <c r="NFJ62" s="5"/>
      <c r="NFK62" s="5"/>
      <c r="NFL62" s="5"/>
      <c r="NFM62" s="5"/>
      <c r="NFN62" s="5"/>
      <c r="NFO62" s="5"/>
      <c r="NFP62" s="5"/>
      <c r="NFQ62" s="5"/>
      <c r="NFR62" s="5"/>
      <c r="NFS62" s="5"/>
      <c r="NFT62" s="5"/>
      <c r="NFU62" s="5"/>
      <c r="NFV62" s="5"/>
      <c r="NFW62" s="5"/>
      <c r="NFX62" s="5"/>
      <c r="NFY62" s="5"/>
      <c r="NFZ62" s="5"/>
      <c r="NGA62" s="5"/>
      <c r="NGB62" s="5"/>
      <c r="NGC62" s="5"/>
      <c r="NGD62" s="5"/>
      <c r="NGE62" s="5"/>
      <c r="NGF62" s="5"/>
      <c r="NGG62" s="5"/>
      <c r="NGH62" s="5"/>
      <c r="NGI62" s="5"/>
      <c r="NGJ62" s="5"/>
      <c r="NGK62" s="5"/>
      <c r="NGL62" s="5"/>
      <c r="NGM62" s="5"/>
      <c r="NGN62" s="5"/>
      <c r="NGO62" s="5"/>
      <c r="NGP62" s="5"/>
      <c r="NGQ62" s="5"/>
      <c r="NGR62" s="5"/>
      <c r="NGS62" s="5"/>
      <c r="NGT62" s="5"/>
      <c r="NGU62" s="5"/>
      <c r="NGV62" s="5"/>
      <c r="NGW62" s="5"/>
      <c r="NGX62" s="5"/>
      <c r="NGY62" s="5"/>
      <c r="NGZ62" s="5"/>
      <c r="NHA62" s="5"/>
      <c r="NHB62" s="5"/>
      <c r="NHC62" s="5"/>
      <c r="NHD62" s="5"/>
      <c r="NHE62" s="5"/>
      <c r="NHF62" s="5"/>
      <c r="NHG62" s="5"/>
      <c r="NHH62" s="5"/>
      <c r="NHI62" s="5"/>
      <c r="NHJ62" s="5"/>
      <c r="NHK62" s="5"/>
      <c r="NHL62" s="5"/>
      <c r="NHM62" s="5"/>
      <c r="NHN62" s="5"/>
      <c r="NHO62" s="5"/>
      <c r="NHP62" s="5"/>
      <c r="NHQ62" s="5"/>
      <c r="NHR62" s="5"/>
      <c r="NHS62" s="5"/>
      <c r="NHT62" s="5"/>
      <c r="NHU62" s="5"/>
      <c r="NHV62" s="5"/>
      <c r="NHW62" s="5"/>
      <c r="NHX62" s="5"/>
      <c r="NHY62" s="5"/>
      <c r="NHZ62" s="5"/>
      <c r="NIA62" s="5"/>
      <c r="NIB62" s="5"/>
      <c r="NIC62" s="5"/>
      <c r="NID62" s="5"/>
      <c r="NIE62" s="5"/>
      <c r="NIF62" s="5"/>
      <c r="NIG62" s="5"/>
      <c r="NIH62" s="5"/>
      <c r="NII62" s="5"/>
      <c r="NIJ62" s="5"/>
      <c r="NIK62" s="5"/>
      <c r="NIL62" s="5"/>
      <c r="NIM62" s="5"/>
      <c r="NIN62" s="5"/>
      <c r="NIO62" s="5"/>
      <c r="NIP62" s="5"/>
      <c r="NIQ62" s="5"/>
      <c r="NIR62" s="5"/>
      <c r="NIS62" s="5"/>
      <c r="NIT62" s="5"/>
      <c r="NIU62" s="5"/>
      <c r="NIV62" s="5"/>
      <c r="NIW62" s="5"/>
      <c r="NIX62" s="5"/>
      <c r="NIY62" s="5"/>
      <c r="NIZ62" s="5"/>
      <c r="NJA62" s="5"/>
      <c r="NJB62" s="5"/>
      <c r="NJC62" s="5"/>
      <c r="NJD62" s="5"/>
      <c r="NJE62" s="5"/>
      <c r="NJF62" s="5"/>
      <c r="NJG62" s="5"/>
      <c r="NJH62" s="5"/>
      <c r="NJI62" s="5"/>
      <c r="NJJ62" s="5"/>
      <c r="NJK62" s="5"/>
      <c r="NJL62" s="5"/>
      <c r="NJM62" s="5"/>
      <c r="NJN62" s="5"/>
      <c r="NJO62" s="5"/>
      <c r="NJP62" s="5"/>
      <c r="NJQ62" s="5"/>
      <c r="NJR62" s="5"/>
      <c r="NJS62" s="5"/>
      <c r="NJT62" s="5"/>
      <c r="NJU62" s="5"/>
      <c r="NJV62" s="5"/>
      <c r="NJW62" s="5"/>
      <c r="NJX62" s="5"/>
      <c r="NJY62" s="5"/>
      <c r="NJZ62" s="5"/>
      <c r="NKA62" s="5"/>
      <c r="NKB62" s="5"/>
      <c r="NKC62" s="5"/>
      <c r="NKD62" s="5"/>
      <c r="NKE62" s="5"/>
      <c r="NKF62" s="5"/>
      <c r="NKG62" s="5"/>
      <c r="NKH62" s="5"/>
      <c r="NKI62" s="5"/>
      <c r="NKJ62" s="5"/>
      <c r="NKK62" s="5"/>
      <c r="NKL62" s="5"/>
      <c r="NKM62" s="5"/>
      <c r="NKN62" s="5"/>
      <c r="NKO62" s="5"/>
      <c r="NKP62" s="5"/>
      <c r="NKQ62" s="5"/>
      <c r="NKR62" s="5"/>
      <c r="NKS62" s="5"/>
      <c r="NKT62" s="5"/>
      <c r="NKU62" s="5"/>
      <c r="NKV62" s="5"/>
      <c r="NKW62" s="5"/>
      <c r="NKX62" s="5"/>
      <c r="NKY62" s="5"/>
      <c r="NKZ62" s="5"/>
      <c r="NLA62" s="5"/>
      <c r="NLB62" s="5"/>
      <c r="NLC62" s="5"/>
      <c r="NLD62" s="5"/>
      <c r="NLE62" s="5"/>
      <c r="NLF62" s="5"/>
      <c r="NLG62" s="5"/>
      <c r="NLH62" s="5"/>
      <c r="NLI62" s="5"/>
      <c r="NLJ62" s="5"/>
      <c r="NLK62" s="5"/>
      <c r="NLL62" s="5"/>
      <c r="NLM62" s="5"/>
      <c r="NLN62" s="5"/>
      <c r="NLO62" s="5"/>
      <c r="NLP62" s="5"/>
      <c r="NLQ62" s="5"/>
      <c r="NLR62" s="5"/>
      <c r="NLS62" s="5"/>
      <c r="NLT62" s="5"/>
      <c r="NLU62" s="5"/>
      <c r="NLV62" s="5"/>
      <c r="NLW62" s="5"/>
      <c r="NLX62" s="5"/>
      <c r="NLY62" s="5"/>
      <c r="NLZ62" s="5"/>
      <c r="NMA62" s="5"/>
      <c r="NMB62" s="5"/>
      <c r="NMC62" s="5"/>
      <c r="NMD62" s="5"/>
      <c r="NME62" s="5"/>
      <c r="NMF62" s="5"/>
      <c r="NMG62" s="5"/>
      <c r="NMH62" s="5"/>
      <c r="NMI62" s="5"/>
      <c r="NMJ62" s="5"/>
      <c r="NMK62" s="5"/>
      <c r="NML62" s="5"/>
      <c r="NMM62" s="5"/>
      <c r="NMN62" s="5"/>
      <c r="NMO62" s="5"/>
      <c r="NMP62" s="5"/>
      <c r="NMQ62" s="5"/>
      <c r="NMR62" s="5"/>
      <c r="NMS62" s="5"/>
      <c r="NMT62" s="5"/>
      <c r="NMU62" s="5"/>
      <c r="NMV62" s="5"/>
      <c r="NMW62" s="5"/>
      <c r="NMX62" s="5"/>
      <c r="NMY62" s="5"/>
      <c r="NMZ62" s="5"/>
      <c r="NNA62" s="5"/>
      <c r="NNB62" s="5"/>
      <c r="NNC62" s="5"/>
      <c r="NND62" s="5"/>
      <c r="NNE62" s="5"/>
      <c r="NNF62" s="5"/>
      <c r="NNG62" s="5"/>
      <c r="NNH62" s="5"/>
      <c r="NNI62" s="5"/>
      <c r="NNJ62" s="5"/>
      <c r="NNK62" s="5"/>
      <c r="NNL62" s="5"/>
      <c r="NNM62" s="5"/>
      <c r="NNN62" s="5"/>
      <c r="NNO62" s="5"/>
      <c r="NNP62" s="5"/>
      <c r="NNQ62" s="5"/>
      <c r="NNR62" s="5"/>
      <c r="NNS62" s="5"/>
      <c r="NNT62" s="5"/>
      <c r="NNU62" s="5"/>
      <c r="NNV62" s="5"/>
      <c r="NNW62" s="5"/>
      <c r="NNX62" s="5"/>
      <c r="NNY62" s="5"/>
      <c r="NNZ62" s="5"/>
      <c r="NOA62" s="5"/>
      <c r="NOB62" s="5"/>
      <c r="NOC62" s="5"/>
      <c r="NOD62" s="5"/>
      <c r="NOE62" s="5"/>
      <c r="NOF62" s="5"/>
      <c r="NOG62" s="5"/>
      <c r="NOH62" s="5"/>
      <c r="NOI62" s="5"/>
      <c r="NOJ62" s="5"/>
      <c r="NOK62" s="5"/>
      <c r="NOL62" s="5"/>
      <c r="NOM62" s="5"/>
      <c r="NON62" s="5"/>
      <c r="NOO62" s="5"/>
      <c r="NOP62" s="5"/>
      <c r="NOQ62" s="5"/>
      <c r="NOR62" s="5"/>
      <c r="NOS62" s="5"/>
      <c r="NOT62" s="5"/>
      <c r="NOU62" s="5"/>
      <c r="NOV62" s="5"/>
      <c r="NOW62" s="5"/>
      <c r="NOX62" s="5"/>
      <c r="NOY62" s="5"/>
      <c r="NOZ62" s="5"/>
      <c r="NPA62" s="5"/>
      <c r="NPB62" s="5"/>
      <c r="NPC62" s="5"/>
      <c r="NPD62" s="5"/>
      <c r="NPE62" s="5"/>
      <c r="NPF62" s="5"/>
      <c r="NPG62" s="5"/>
      <c r="NPH62" s="5"/>
      <c r="NPI62" s="5"/>
      <c r="NPJ62" s="5"/>
      <c r="NPK62" s="5"/>
      <c r="NPL62" s="5"/>
      <c r="NPM62" s="5"/>
      <c r="NPN62" s="5"/>
      <c r="NPO62" s="5"/>
      <c r="NPP62" s="5"/>
      <c r="NPQ62" s="5"/>
      <c r="NPR62" s="5"/>
      <c r="NPS62" s="5"/>
      <c r="NPT62" s="5"/>
      <c r="NPU62" s="5"/>
      <c r="NPV62" s="5"/>
      <c r="NPW62" s="5"/>
      <c r="NPX62" s="5"/>
      <c r="NPY62" s="5"/>
      <c r="NPZ62" s="5"/>
      <c r="NQA62" s="5"/>
      <c r="NQB62" s="5"/>
      <c r="NQC62" s="5"/>
      <c r="NQD62" s="5"/>
      <c r="NQE62" s="5"/>
      <c r="NQF62" s="5"/>
      <c r="NQG62" s="5"/>
      <c r="NQH62" s="5"/>
      <c r="NQI62" s="5"/>
      <c r="NQJ62" s="5"/>
      <c r="NQK62" s="5"/>
      <c r="NQL62" s="5"/>
      <c r="NQM62" s="5"/>
      <c r="NQN62" s="5"/>
      <c r="NQO62" s="5"/>
      <c r="NQP62" s="5"/>
      <c r="NQQ62" s="5"/>
      <c r="NQR62" s="5"/>
      <c r="NQS62" s="5"/>
      <c r="NQT62" s="5"/>
      <c r="NQU62" s="5"/>
      <c r="NQV62" s="5"/>
      <c r="NQW62" s="5"/>
      <c r="NQX62" s="5"/>
      <c r="NQY62" s="5"/>
      <c r="NQZ62" s="5"/>
      <c r="NRA62" s="5"/>
      <c r="NRB62" s="5"/>
      <c r="NRC62" s="5"/>
      <c r="NRD62" s="5"/>
      <c r="NRE62" s="5"/>
      <c r="NRF62" s="5"/>
      <c r="NRG62" s="5"/>
      <c r="NRH62" s="5"/>
      <c r="NRI62" s="5"/>
      <c r="NRJ62" s="5"/>
      <c r="NRK62" s="5"/>
      <c r="NRL62" s="5"/>
      <c r="NRM62" s="5"/>
      <c r="NRN62" s="5"/>
      <c r="NRO62" s="5"/>
      <c r="NRP62" s="5"/>
      <c r="NRQ62" s="5"/>
      <c r="NRR62" s="5"/>
      <c r="NRS62" s="5"/>
      <c r="NRT62" s="5"/>
      <c r="NRU62" s="5"/>
      <c r="NRV62" s="5"/>
      <c r="NRW62" s="5"/>
      <c r="NRX62" s="5"/>
      <c r="NRY62" s="5"/>
      <c r="NRZ62" s="5"/>
      <c r="NSA62" s="5"/>
      <c r="NSB62" s="5"/>
      <c r="NSC62" s="5"/>
      <c r="NSD62" s="5"/>
      <c r="NSE62" s="5"/>
      <c r="NSF62" s="5"/>
      <c r="NSG62" s="5"/>
      <c r="NSH62" s="5"/>
      <c r="NSI62" s="5"/>
      <c r="NSJ62" s="5"/>
      <c r="NSK62" s="5"/>
      <c r="NSL62" s="5"/>
      <c r="NSM62" s="5"/>
      <c r="NSN62" s="5"/>
      <c r="NSO62" s="5"/>
      <c r="NSP62" s="5"/>
      <c r="NSQ62" s="5"/>
      <c r="NSR62" s="5"/>
      <c r="NSS62" s="5"/>
      <c r="NST62" s="5"/>
      <c r="NSU62" s="5"/>
      <c r="NSV62" s="5"/>
      <c r="NSW62" s="5"/>
      <c r="NSX62" s="5"/>
      <c r="NSY62" s="5"/>
      <c r="NSZ62" s="5"/>
      <c r="NTA62" s="5"/>
      <c r="NTB62" s="5"/>
      <c r="NTC62" s="5"/>
      <c r="NTD62" s="5"/>
      <c r="NTE62" s="5"/>
      <c r="NTF62" s="5"/>
      <c r="NTG62" s="5"/>
      <c r="NTH62" s="5"/>
      <c r="NTI62" s="5"/>
      <c r="NTJ62" s="5"/>
      <c r="NTK62" s="5"/>
      <c r="NTL62" s="5"/>
      <c r="NTM62" s="5"/>
      <c r="NTN62" s="5"/>
      <c r="NTO62" s="5"/>
      <c r="NTP62" s="5"/>
      <c r="NTQ62" s="5"/>
      <c r="NTR62" s="5"/>
      <c r="NTS62" s="5"/>
      <c r="NTT62" s="5"/>
      <c r="NTU62" s="5"/>
      <c r="NTV62" s="5"/>
      <c r="NTW62" s="5"/>
      <c r="NTX62" s="5"/>
      <c r="NTY62" s="5"/>
      <c r="NTZ62" s="5"/>
      <c r="NUA62" s="5"/>
      <c r="NUB62" s="5"/>
      <c r="NUC62" s="5"/>
      <c r="NUD62" s="5"/>
      <c r="NUE62" s="5"/>
      <c r="NUF62" s="5"/>
      <c r="NUG62" s="5"/>
      <c r="NUH62" s="5"/>
      <c r="NUI62" s="5"/>
      <c r="NUJ62" s="5"/>
      <c r="NUK62" s="5"/>
      <c r="NUL62" s="5"/>
      <c r="NUM62" s="5"/>
      <c r="NUN62" s="5"/>
      <c r="NUO62" s="5"/>
      <c r="NUP62" s="5"/>
      <c r="NUQ62" s="5"/>
      <c r="NUR62" s="5"/>
      <c r="NUS62" s="5"/>
      <c r="NUT62" s="5"/>
      <c r="NUU62" s="5"/>
      <c r="NUV62" s="5"/>
      <c r="NUW62" s="5"/>
      <c r="NUX62" s="5"/>
      <c r="NUY62" s="5"/>
      <c r="NUZ62" s="5"/>
      <c r="NVA62" s="5"/>
      <c r="NVB62" s="5"/>
      <c r="NVC62" s="5"/>
      <c r="NVD62" s="5"/>
      <c r="NVE62" s="5"/>
      <c r="NVF62" s="5"/>
      <c r="NVG62" s="5"/>
      <c r="NVH62" s="5"/>
      <c r="NVI62" s="5"/>
      <c r="NVJ62" s="5"/>
      <c r="NVK62" s="5"/>
      <c r="NVL62" s="5"/>
      <c r="NVM62" s="5"/>
      <c r="NVN62" s="5"/>
      <c r="NVO62" s="5"/>
      <c r="NVP62" s="5"/>
      <c r="NVQ62" s="5"/>
      <c r="NVR62" s="5"/>
      <c r="NVS62" s="5"/>
      <c r="NVT62" s="5"/>
      <c r="NVU62" s="5"/>
      <c r="NVV62" s="5"/>
      <c r="NVW62" s="5"/>
      <c r="NVX62" s="5"/>
      <c r="NVY62" s="5"/>
      <c r="NVZ62" s="5"/>
      <c r="NWA62" s="5"/>
      <c r="NWB62" s="5"/>
      <c r="NWC62" s="5"/>
      <c r="NWD62" s="5"/>
      <c r="NWE62" s="5"/>
      <c r="NWF62" s="5"/>
      <c r="NWG62" s="5"/>
      <c r="NWH62" s="5"/>
      <c r="NWI62" s="5"/>
      <c r="NWJ62" s="5"/>
      <c r="NWK62" s="5"/>
      <c r="NWL62" s="5"/>
      <c r="NWM62" s="5"/>
      <c r="NWN62" s="5"/>
      <c r="NWO62" s="5"/>
      <c r="NWP62" s="5"/>
      <c r="NWQ62" s="5"/>
      <c r="NWR62" s="5"/>
      <c r="NWS62" s="5"/>
      <c r="NWT62" s="5"/>
      <c r="NWU62" s="5"/>
      <c r="NWV62" s="5"/>
      <c r="NWW62" s="5"/>
      <c r="NWX62" s="5"/>
      <c r="NWY62" s="5"/>
      <c r="NWZ62" s="5"/>
      <c r="NXA62" s="5"/>
      <c r="NXB62" s="5"/>
      <c r="NXC62" s="5"/>
      <c r="NXD62" s="5"/>
      <c r="NXE62" s="5"/>
      <c r="NXF62" s="5"/>
      <c r="NXG62" s="5"/>
      <c r="NXH62" s="5"/>
      <c r="NXI62" s="5"/>
      <c r="NXJ62" s="5"/>
      <c r="NXK62" s="5"/>
      <c r="NXL62" s="5"/>
      <c r="NXM62" s="5"/>
      <c r="NXN62" s="5"/>
      <c r="NXO62" s="5"/>
      <c r="NXP62" s="5"/>
      <c r="NXQ62" s="5"/>
      <c r="NXR62" s="5"/>
      <c r="NXS62" s="5"/>
      <c r="NXT62" s="5"/>
      <c r="NXU62" s="5"/>
      <c r="NXV62" s="5"/>
      <c r="NXW62" s="5"/>
      <c r="NXX62" s="5"/>
      <c r="NXY62" s="5"/>
      <c r="NXZ62" s="5"/>
      <c r="NYA62" s="5"/>
      <c r="NYB62" s="5"/>
      <c r="NYC62" s="5"/>
      <c r="NYD62" s="5"/>
      <c r="NYE62" s="5"/>
      <c r="NYF62" s="5"/>
      <c r="NYG62" s="5"/>
      <c r="NYH62" s="5"/>
      <c r="NYI62" s="5"/>
      <c r="NYJ62" s="5"/>
      <c r="NYK62" s="5"/>
      <c r="NYL62" s="5"/>
      <c r="NYM62" s="5"/>
      <c r="NYN62" s="5"/>
      <c r="NYO62" s="5"/>
      <c r="NYP62" s="5"/>
      <c r="NYQ62" s="5"/>
      <c r="NYR62" s="5"/>
      <c r="NYS62" s="5"/>
      <c r="NYT62" s="5"/>
      <c r="NYU62" s="5"/>
      <c r="NYV62" s="5"/>
      <c r="NYW62" s="5"/>
      <c r="NYX62" s="5"/>
      <c r="NYY62" s="5"/>
      <c r="NYZ62" s="5"/>
      <c r="NZA62" s="5"/>
      <c r="NZB62" s="5"/>
      <c r="NZC62" s="5"/>
      <c r="NZD62" s="5"/>
      <c r="NZE62" s="5"/>
      <c r="NZF62" s="5"/>
      <c r="NZG62" s="5"/>
      <c r="NZH62" s="5"/>
      <c r="NZI62" s="5"/>
      <c r="NZJ62" s="5"/>
      <c r="NZK62" s="5"/>
      <c r="NZL62" s="5"/>
      <c r="NZM62" s="5"/>
      <c r="NZN62" s="5"/>
      <c r="NZO62" s="5"/>
      <c r="NZP62" s="5"/>
      <c r="NZQ62" s="5"/>
      <c r="NZR62" s="5"/>
      <c r="NZS62" s="5"/>
      <c r="NZT62" s="5"/>
      <c r="NZU62" s="5"/>
      <c r="NZV62" s="5"/>
      <c r="NZW62" s="5"/>
      <c r="NZX62" s="5"/>
      <c r="NZY62" s="5"/>
      <c r="NZZ62" s="5"/>
      <c r="OAA62" s="5"/>
      <c r="OAB62" s="5"/>
      <c r="OAC62" s="5"/>
      <c r="OAD62" s="5"/>
      <c r="OAE62" s="5"/>
      <c r="OAF62" s="5"/>
      <c r="OAG62" s="5"/>
      <c r="OAH62" s="5"/>
      <c r="OAI62" s="5"/>
      <c r="OAJ62" s="5"/>
      <c r="OAK62" s="5"/>
      <c r="OAL62" s="5"/>
      <c r="OAM62" s="5"/>
      <c r="OAN62" s="5"/>
      <c r="OAO62" s="5"/>
      <c r="OAP62" s="5"/>
      <c r="OAQ62" s="5"/>
      <c r="OAR62" s="5"/>
      <c r="OAS62" s="5"/>
      <c r="OAT62" s="5"/>
      <c r="OAU62" s="5"/>
      <c r="OAV62" s="5"/>
      <c r="OAW62" s="5"/>
      <c r="OAX62" s="5"/>
      <c r="OAY62" s="5"/>
      <c r="OAZ62" s="5"/>
      <c r="OBA62" s="5"/>
      <c r="OBB62" s="5"/>
      <c r="OBC62" s="5"/>
      <c r="OBD62" s="5"/>
      <c r="OBE62" s="5"/>
      <c r="OBF62" s="5"/>
      <c r="OBG62" s="5"/>
      <c r="OBH62" s="5"/>
      <c r="OBI62" s="5"/>
      <c r="OBJ62" s="5"/>
      <c r="OBK62" s="5"/>
      <c r="OBL62" s="5"/>
      <c r="OBM62" s="5"/>
      <c r="OBN62" s="5"/>
      <c r="OBO62" s="5"/>
      <c r="OBP62" s="5"/>
      <c r="OBQ62" s="5"/>
      <c r="OBR62" s="5"/>
      <c r="OBS62" s="5"/>
      <c r="OBT62" s="5"/>
      <c r="OBU62" s="5"/>
      <c r="OBV62" s="5"/>
      <c r="OBW62" s="5"/>
      <c r="OBX62" s="5"/>
      <c r="OBY62" s="5"/>
      <c r="OBZ62" s="5"/>
      <c r="OCA62" s="5"/>
      <c r="OCB62" s="5"/>
      <c r="OCC62" s="5"/>
      <c r="OCD62" s="5"/>
      <c r="OCE62" s="5"/>
      <c r="OCF62" s="5"/>
      <c r="OCG62" s="5"/>
      <c r="OCH62" s="5"/>
      <c r="OCI62" s="5"/>
      <c r="OCJ62" s="5"/>
      <c r="OCK62" s="5"/>
      <c r="OCL62" s="5"/>
      <c r="OCM62" s="5"/>
      <c r="OCN62" s="5"/>
      <c r="OCO62" s="5"/>
      <c r="OCP62" s="5"/>
      <c r="OCQ62" s="5"/>
      <c r="OCR62" s="5"/>
      <c r="OCS62" s="5"/>
      <c r="OCT62" s="5"/>
      <c r="OCU62" s="5"/>
      <c r="OCV62" s="5"/>
      <c r="OCW62" s="5"/>
      <c r="OCX62" s="5"/>
      <c r="OCY62" s="5"/>
      <c r="OCZ62" s="5"/>
      <c r="ODA62" s="5"/>
      <c r="ODB62" s="5"/>
      <c r="ODC62" s="5"/>
      <c r="ODD62" s="5"/>
      <c r="ODE62" s="5"/>
      <c r="ODF62" s="5"/>
      <c r="ODG62" s="5"/>
      <c r="ODH62" s="5"/>
      <c r="ODI62" s="5"/>
      <c r="ODJ62" s="5"/>
      <c r="ODK62" s="5"/>
      <c r="ODL62" s="5"/>
      <c r="ODM62" s="5"/>
      <c r="ODN62" s="5"/>
      <c r="ODO62" s="5"/>
      <c r="ODP62" s="5"/>
      <c r="ODQ62" s="5"/>
      <c r="ODR62" s="5"/>
      <c r="ODS62" s="5"/>
      <c r="ODT62" s="5"/>
      <c r="ODU62" s="5"/>
      <c r="ODV62" s="5"/>
      <c r="ODW62" s="5"/>
      <c r="ODX62" s="5"/>
      <c r="ODY62" s="5"/>
      <c r="ODZ62" s="5"/>
      <c r="OEA62" s="5"/>
      <c r="OEB62" s="5"/>
      <c r="OEC62" s="5"/>
      <c r="OED62" s="5"/>
      <c r="OEE62" s="5"/>
      <c r="OEF62" s="5"/>
      <c r="OEG62" s="5"/>
      <c r="OEH62" s="5"/>
      <c r="OEI62" s="5"/>
      <c r="OEJ62" s="5"/>
      <c r="OEK62" s="5"/>
      <c r="OEL62" s="5"/>
      <c r="OEM62" s="5"/>
      <c r="OEN62" s="5"/>
      <c r="OEO62" s="5"/>
      <c r="OEP62" s="5"/>
      <c r="OEQ62" s="5"/>
      <c r="OER62" s="5"/>
      <c r="OES62" s="5"/>
      <c r="OET62" s="5"/>
      <c r="OEU62" s="5"/>
      <c r="OEV62" s="5"/>
      <c r="OEW62" s="5"/>
      <c r="OEX62" s="5"/>
      <c r="OEY62" s="5"/>
      <c r="OEZ62" s="5"/>
      <c r="OFA62" s="5"/>
      <c r="OFB62" s="5"/>
      <c r="OFC62" s="5"/>
      <c r="OFD62" s="5"/>
      <c r="OFE62" s="5"/>
      <c r="OFF62" s="5"/>
      <c r="OFG62" s="5"/>
      <c r="OFH62" s="5"/>
      <c r="OFI62" s="5"/>
      <c r="OFJ62" s="5"/>
      <c r="OFK62" s="5"/>
      <c r="OFL62" s="5"/>
      <c r="OFM62" s="5"/>
      <c r="OFN62" s="5"/>
      <c r="OFO62" s="5"/>
      <c r="OFP62" s="5"/>
      <c r="OFQ62" s="5"/>
      <c r="OFR62" s="5"/>
      <c r="OFS62" s="5"/>
      <c r="OFT62" s="5"/>
      <c r="OFU62" s="5"/>
      <c r="OFV62" s="5"/>
      <c r="OFW62" s="5"/>
      <c r="OFX62" s="5"/>
      <c r="OFY62" s="5"/>
      <c r="OFZ62" s="5"/>
      <c r="OGA62" s="5"/>
      <c r="OGB62" s="5"/>
      <c r="OGC62" s="5"/>
      <c r="OGD62" s="5"/>
      <c r="OGE62" s="5"/>
      <c r="OGF62" s="5"/>
      <c r="OGG62" s="5"/>
      <c r="OGH62" s="5"/>
      <c r="OGI62" s="5"/>
      <c r="OGJ62" s="5"/>
      <c r="OGK62" s="5"/>
      <c r="OGL62" s="5"/>
      <c r="OGM62" s="5"/>
      <c r="OGN62" s="5"/>
      <c r="OGO62" s="5"/>
      <c r="OGP62" s="5"/>
      <c r="OGQ62" s="5"/>
      <c r="OGR62" s="5"/>
      <c r="OGS62" s="5"/>
      <c r="OGT62" s="5"/>
      <c r="OGU62" s="5"/>
      <c r="OGV62" s="5"/>
      <c r="OGW62" s="5"/>
      <c r="OGX62" s="5"/>
      <c r="OGY62" s="5"/>
      <c r="OGZ62" s="5"/>
      <c r="OHA62" s="5"/>
      <c r="OHB62" s="5"/>
      <c r="OHC62" s="5"/>
      <c r="OHD62" s="5"/>
      <c r="OHE62" s="5"/>
      <c r="OHF62" s="5"/>
      <c r="OHG62" s="5"/>
      <c r="OHH62" s="5"/>
      <c r="OHI62" s="5"/>
      <c r="OHJ62" s="5"/>
      <c r="OHK62" s="5"/>
      <c r="OHL62" s="5"/>
      <c r="OHM62" s="5"/>
      <c r="OHN62" s="5"/>
      <c r="OHO62" s="5"/>
      <c r="OHP62" s="5"/>
      <c r="OHQ62" s="5"/>
      <c r="OHR62" s="5"/>
      <c r="OHS62" s="5"/>
      <c r="OHT62" s="5"/>
      <c r="OHU62" s="5"/>
      <c r="OHV62" s="5"/>
      <c r="OHW62" s="5"/>
      <c r="OHX62" s="5"/>
      <c r="OHY62" s="5"/>
      <c r="OHZ62" s="5"/>
      <c r="OIA62" s="5"/>
      <c r="OIB62" s="5"/>
      <c r="OIC62" s="5"/>
      <c r="OID62" s="5"/>
      <c r="OIE62" s="5"/>
      <c r="OIF62" s="5"/>
      <c r="OIG62" s="5"/>
      <c r="OIH62" s="5"/>
      <c r="OII62" s="5"/>
      <c r="OIJ62" s="5"/>
      <c r="OIK62" s="5"/>
      <c r="OIL62" s="5"/>
      <c r="OIM62" s="5"/>
      <c r="OIN62" s="5"/>
      <c r="OIO62" s="5"/>
      <c r="OIP62" s="5"/>
      <c r="OIQ62" s="5"/>
      <c r="OIR62" s="5"/>
      <c r="OIS62" s="5"/>
      <c r="OIT62" s="5"/>
      <c r="OIU62" s="5"/>
      <c r="OIV62" s="5"/>
      <c r="OIW62" s="5"/>
      <c r="OIX62" s="5"/>
      <c r="OIY62" s="5"/>
      <c r="OIZ62" s="5"/>
      <c r="OJA62" s="5"/>
      <c r="OJB62" s="5"/>
      <c r="OJC62" s="5"/>
      <c r="OJD62" s="5"/>
      <c r="OJE62" s="5"/>
      <c r="OJF62" s="5"/>
      <c r="OJG62" s="5"/>
      <c r="OJH62" s="5"/>
      <c r="OJI62" s="5"/>
      <c r="OJJ62" s="5"/>
      <c r="OJK62" s="5"/>
      <c r="OJL62" s="5"/>
      <c r="OJM62" s="5"/>
      <c r="OJN62" s="5"/>
      <c r="OJO62" s="5"/>
      <c r="OJP62" s="5"/>
      <c r="OJQ62" s="5"/>
      <c r="OJR62" s="5"/>
      <c r="OJS62" s="5"/>
      <c r="OJT62" s="5"/>
      <c r="OJU62" s="5"/>
      <c r="OJV62" s="5"/>
      <c r="OJW62" s="5"/>
      <c r="OJX62" s="5"/>
      <c r="OJY62" s="5"/>
      <c r="OJZ62" s="5"/>
      <c r="OKA62" s="5"/>
      <c r="OKB62" s="5"/>
      <c r="OKC62" s="5"/>
      <c r="OKD62" s="5"/>
      <c r="OKE62" s="5"/>
      <c r="OKF62" s="5"/>
      <c r="OKG62" s="5"/>
      <c r="OKH62" s="5"/>
      <c r="OKI62" s="5"/>
      <c r="OKJ62" s="5"/>
      <c r="OKK62" s="5"/>
      <c r="OKL62" s="5"/>
      <c r="OKM62" s="5"/>
      <c r="OKN62" s="5"/>
      <c r="OKO62" s="5"/>
      <c r="OKP62" s="5"/>
      <c r="OKQ62" s="5"/>
      <c r="OKR62" s="5"/>
      <c r="OKS62" s="5"/>
      <c r="OKT62" s="5"/>
      <c r="OKU62" s="5"/>
      <c r="OKV62" s="5"/>
      <c r="OKW62" s="5"/>
      <c r="OKX62" s="5"/>
      <c r="OKY62" s="5"/>
      <c r="OKZ62" s="5"/>
      <c r="OLA62" s="5"/>
      <c r="OLB62" s="5"/>
      <c r="OLC62" s="5"/>
      <c r="OLD62" s="5"/>
      <c r="OLE62" s="5"/>
      <c r="OLF62" s="5"/>
      <c r="OLG62" s="5"/>
      <c r="OLH62" s="5"/>
      <c r="OLI62" s="5"/>
      <c r="OLJ62" s="5"/>
      <c r="OLK62" s="5"/>
      <c r="OLL62" s="5"/>
      <c r="OLM62" s="5"/>
      <c r="OLN62" s="5"/>
      <c r="OLO62" s="5"/>
      <c r="OLP62" s="5"/>
      <c r="OLQ62" s="5"/>
      <c r="OLR62" s="5"/>
      <c r="OLS62" s="5"/>
      <c r="OLT62" s="5"/>
      <c r="OLU62" s="5"/>
      <c r="OLV62" s="5"/>
      <c r="OLW62" s="5"/>
      <c r="OLX62" s="5"/>
      <c r="OLY62" s="5"/>
      <c r="OLZ62" s="5"/>
      <c r="OMA62" s="5"/>
      <c r="OMB62" s="5"/>
      <c r="OMC62" s="5"/>
      <c r="OMD62" s="5"/>
      <c r="OME62" s="5"/>
      <c r="OMF62" s="5"/>
      <c r="OMG62" s="5"/>
      <c r="OMH62" s="5"/>
      <c r="OMI62" s="5"/>
      <c r="OMJ62" s="5"/>
      <c r="OMK62" s="5"/>
      <c r="OML62" s="5"/>
      <c r="OMM62" s="5"/>
      <c r="OMN62" s="5"/>
      <c r="OMO62" s="5"/>
      <c r="OMP62" s="5"/>
      <c r="OMQ62" s="5"/>
      <c r="OMR62" s="5"/>
      <c r="OMS62" s="5"/>
      <c r="OMT62" s="5"/>
      <c r="OMU62" s="5"/>
      <c r="OMV62" s="5"/>
      <c r="OMW62" s="5"/>
      <c r="OMX62" s="5"/>
      <c r="OMY62" s="5"/>
      <c r="OMZ62" s="5"/>
      <c r="ONA62" s="5"/>
      <c r="ONB62" s="5"/>
      <c r="ONC62" s="5"/>
      <c r="OND62" s="5"/>
      <c r="ONE62" s="5"/>
      <c r="ONF62" s="5"/>
      <c r="ONG62" s="5"/>
      <c r="ONH62" s="5"/>
      <c r="ONI62" s="5"/>
      <c r="ONJ62" s="5"/>
      <c r="ONK62" s="5"/>
      <c r="ONL62" s="5"/>
      <c r="ONM62" s="5"/>
      <c r="ONN62" s="5"/>
      <c r="ONO62" s="5"/>
      <c r="ONP62" s="5"/>
      <c r="ONQ62" s="5"/>
      <c r="ONR62" s="5"/>
      <c r="ONS62" s="5"/>
      <c r="ONT62" s="5"/>
      <c r="ONU62" s="5"/>
      <c r="ONV62" s="5"/>
      <c r="ONW62" s="5"/>
      <c r="ONX62" s="5"/>
      <c r="ONY62" s="5"/>
      <c r="ONZ62" s="5"/>
      <c r="OOA62" s="5"/>
      <c r="OOB62" s="5"/>
      <c r="OOC62" s="5"/>
      <c r="OOD62" s="5"/>
      <c r="OOE62" s="5"/>
      <c r="OOF62" s="5"/>
      <c r="OOG62" s="5"/>
      <c r="OOH62" s="5"/>
      <c r="OOI62" s="5"/>
      <c r="OOJ62" s="5"/>
      <c r="OOK62" s="5"/>
      <c r="OOL62" s="5"/>
      <c r="OOM62" s="5"/>
      <c r="OON62" s="5"/>
      <c r="OOO62" s="5"/>
      <c r="OOP62" s="5"/>
      <c r="OOQ62" s="5"/>
      <c r="OOR62" s="5"/>
      <c r="OOS62" s="5"/>
      <c r="OOT62" s="5"/>
      <c r="OOU62" s="5"/>
      <c r="OOV62" s="5"/>
      <c r="OOW62" s="5"/>
      <c r="OOX62" s="5"/>
      <c r="OOY62" s="5"/>
      <c r="OOZ62" s="5"/>
      <c r="OPA62" s="5"/>
      <c r="OPB62" s="5"/>
      <c r="OPC62" s="5"/>
      <c r="OPD62" s="5"/>
      <c r="OPE62" s="5"/>
      <c r="OPF62" s="5"/>
      <c r="OPG62" s="5"/>
      <c r="OPH62" s="5"/>
      <c r="OPI62" s="5"/>
      <c r="OPJ62" s="5"/>
      <c r="OPK62" s="5"/>
      <c r="OPL62" s="5"/>
      <c r="OPM62" s="5"/>
      <c r="OPN62" s="5"/>
      <c r="OPO62" s="5"/>
      <c r="OPP62" s="5"/>
      <c r="OPQ62" s="5"/>
      <c r="OPR62" s="5"/>
      <c r="OPS62" s="5"/>
      <c r="OPT62" s="5"/>
      <c r="OPU62" s="5"/>
      <c r="OPV62" s="5"/>
      <c r="OPW62" s="5"/>
      <c r="OPX62" s="5"/>
      <c r="OPY62" s="5"/>
      <c r="OPZ62" s="5"/>
      <c r="OQA62" s="5"/>
      <c r="OQB62" s="5"/>
      <c r="OQC62" s="5"/>
      <c r="OQD62" s="5"/>
      <c r="OQE62" s="5"/>
      <c r="OQF62" s="5"/>
      <c r="OQG62" s="5"/>
      <c r="OQH62" s="5"/>
      <c r="OQI62" s="5"/>
      <c r="OQJ62" s="5"/>
      <c r="OQK62" s="5"/>
      <c r="OQL62" s="5"/>
      <c r="OQM62" s="5"/>
      <c r="OQN62" s="5"/>
      <c r="OQO62" s="5"/>
      <c r="OQP62" s="5"/>
      <c r="OQQ62" s="5"/>
      <c r="OQR62" s="5"/>
      <c r="OQS62" s="5"/>
      <c r="OQT62" s="5"/>
      <c r="OQU62" s="5"/>
      <c r="OQV62" s="5"/>
      <c r="OQW62" s="5"/>
      <c r="OQX62" s="5"/>
      <c r="OQY62" s="5"/>
      <c r="OQZ62" s="5"/>
      <c r="ORA62" s="5"/>
      <c r="ORB62" s="5"/>
      <c r="ORC62" s="5"/>
      <c r="ORD62" s="5"/>
      <c r="ORE62" s="5"/>
      <c r="ORF62" s="5"/>
      <c r="ORG62" s="5"/>
      <c r="ORH62" s="5"/>
      <c r="ORI62" s="5"/>
      <c r="ORJ62" s="5"/>
      <c r="ORK62" s="5"/>
      <c r="ORL62" s="5"/>
      <c r="ORM62" s="5"/>
      <c r="ORN62" s="5"/>
      <c r="ORO62" s="5"/>
      <c r="ORP62" s="5"/>
      <c r="ORQ62" s="5"/>
      <c r="ORR62" s="5"/>
      <c r="ORS62" s="5"/>
      <c r="ORT62" s="5"/>
      <c r="ORU62" s="5"/>
      <c r="ORV62" s="5"/>
      <c r="ORW62" s="5"/>
      <c r="ORX62" s="5"/>
      <c r="ORY62" s="5"/>
      <c r="ORZ62" s="5"/>
      <c r="OSA62" s="5"/>
      <c r="OSB62" s="5"/>
      <c r="OSC62" s="5"/>
      <c r="OSD62" s="5"/>
      <c r="OSE62" s="5"/>
      <c r="OSF62" s="5"/>
      <c r="OSG62" s="5"/>
      <c r="OSH62" s="5"/>
      <c r="OSI62" s="5"/>
      <c r="OSJ62" s="5"/>
      <c r="OSK62" s="5"/>
      <c r="OSL62" s="5"/>
      <c r="OSM62" s="5"/>
      <c r="OSN62" s="5"/>
      <c r="OSO62" s="5"/>
      <c r="OSP62" s="5"/>
      <c r="OSQ62" s="5"/>
      <c r="OSR62" s="5"/>
      <c r="OSS62" s="5"/>
      <c r="OST62" s="5"/>
      <c r="OSU62" s="5"/>
      <c r="OSV62" s="5"/>
      <c r="OSW62" s="5"/>
      <c r="OSX62" s="5"/>
      <c r="OSY62" s="5"/>
      <c r="OSZ62" s="5"/>
      <c r="OTA62" s="5"/>
      <c r="OTB62" s="5"/>
      <c r="OTC62" s="5"/>
      <c r="OTD62" s="5"/>
      <c r="OTE62" s="5"/>
      <c r="OTF62" s="5"/>
      <c r="OTG62" s="5"/>
      <c r="OTH62" s="5"/>
      <c r="OTI62" s="5"/>
      <c r="OTJ62" s="5"/>
      <c r="OTK62" s="5"/>
      <c r="OTL62" s="5"/>
      <c r="OTM62" s="5"/>
      <c r="OTN62" s="5"/>
      <c r="OTO62" s="5"/>
      <c r="OTP62" s="5"/>
      <c r="OTQ62" s="5"/>
      <c r="OTR62" s="5"/>
      <c r="OTS62" s="5"/>
      <c r="OTT62" s="5"/>
      <c r="OTU62" s="5"/>
      <c r="OTV62" s="5"/>
      <c r="OTW62" s="5"/>
      <c r="OTX62" s="5"/>
      <c r="OTY62" s="5"/>
      <c r="OTZ62" s="5"/>
      <c r="OUA62" s="5"/>
      <c r="OUB62" s="5"/>
      <c r="OUC62" s="5"/>
      <c r="OUD62" s="5"/>
      <c r="OUE62" s="5"/>
      <c r="OUF62" s="5"/>
      <c r="OUG62" s="5"/>
      <c r="OUH62" s="5"/>
      <c r="OUI62" s="5"/>
      <c r="OUJ62" s="5"/>
      <c r="OUK62" s="5"/>
      <c r="OUL62" s="5"/>
      <c r="OUM62" s="5"/>
      <c r="OUN62" s="5"/>
      <c r="OUO62" s="5"/>
      <c r="OUP62" s="5"/>
      <c r="OUQ62" s="5"/>
      <c r="OUR62" s="5"/>
      <c r="OUS62" s="5"/>
      <c r="OUT62" s="5"/>
      <c r="OUU62" s="5"/>
      <c r="OUV62" s="5"/>
      <c r="OUW62" s="5"/>
      <c r="OUX62" s="5"/>
      <c r="OUY62" s="5"/>
      <c r="OUZ62" s="5"/>
      <c r="OVA62" s="5"/>
      <c r="OVB62" s="5"/>
      <c r="OVC62" s="5"/>
      <c r="OVD62" s="5"/>
      <c r="OVE62" s="5"/>
      <c r="OVF62" s="5"/>
      <c r="OVG62" s="5"/>
      <c r="OVH62" s="5"/>
      <c r="OVI62" s="5"/>
      <c r="OVJ62" s="5"/>
      <c r="OVK62" s="5"/>
      <c r="OVL62" s="5"/>
      <c r="OVM62" s="5"/>
      <c r="OVN62" s="5"/>
      <c r="OVO62" s="5"/>
      <c r="OVP62" s="5"/>
      <c r="OVQ62" s="5"/>
      <c r="OVR62" s="5"/>
      <c r="OVS62" s="5"/>
      <c r="OVT62" s="5"/>
      <c r="OVU62" s="5"/>
      <c r="OVV62" s="5"/>
      <c r="OVW62" s="5"/>
      <c r="OVX62" s="5"/>
      <c r="OVY62" s="5"/>
      <c r="OVZ62" s="5"/>
      <c r="OWA62" s="5"/>
      <c r="OWB62" s="5"/>
      <c r="OWC62" s="5"/>
      <c r="OWD62" s="5"/>
      <c r="OWE62" s="5"/>
      <c r="OWF62" s="5"/>
      <c r="OWG62" s="5"/>
      <c r="OWH62" s="5"/>
      <c r="OWI62" s="5"/>
      <c r="OWJ62" s="5"/>
      <c r="OWK62" s="5"/>
      <c r="OWL62" s="5"/>
      <c r="OWM62" s="5"/>
      <c r="OWN62" s="5"/>
      <c r="OWO62" s="5"/>
      <c r="OWP62" s="5"/>
      <c r="OWQ62" s="5"/>
      <c r="OWR62" s="5"/>
      <c r="OWS62" s="5"/>
      <c r="OWT62" s="5"/>
      <c r="OWU62" s="5"/>
      <c r="OWV62" s="5"/>
      <c r="OWW62" s="5"/>
      <c r="OWX62" s="5"/>
      <c r="OWY62" s="5"/>
      <c r="OWZ62" s="5"/>
      <c r="OXA62" s="5"/>
      <c r="OXB62" s="5"/>
      <c r="OXC62" s="5"/>
      <c r="OXD62" s="5"/>
      <c r="OXE62" s="5"/>
      <c r="OXF62" s="5"/>
      <c r="OXG62" s="5"/>
      <c r="OXH62" s="5"/>
      <c r="OXI62" s="5"/>
      <c r="OXJ62" s="5"/>
      <c r="OXK62" s="5"/>
      <c r="OXL62" s="5"/>
      <c r="OXM62" s="5"/>
      <c r="OXN62" s="5"/>
      <c r="OXO62" s="5"/>
      <c r="OXP62" s="5"/>
      <c r="OXQ62" s="5"/>
      <c r="OXR62" s="5"/>
      <c r="OXS62" s="5"/>
      <c r="OXT62" s="5"/>
      <c r="OXU62" s="5"/>
      <c r="OXV62" s="5"/>
      <c r="OXW62" s="5"/>
      <c r="OXX62" s="5"/>
      <c r="OXY62" s="5"/>
      <c r="OXZ62" s="5"/>
      <c r="OYA62" s="5"/>
      <c r="OYB62" s="5"/>
      <c r="OYC62" s="5"/>
      <c r="OYD62" s="5"/>
      <c r="OYE62" s="5"/>
      <c r="OYF62" s="5"/>
      <c r="OYG62" s="5"/>
      <c r="OYH62" s="5"/>
      <c r="OYI62" s="5"/>
      <c r="OYJ62" s="5"/>
      <c r="OYK62" s="5"/>
      <c r="OYL62" s="5"/>
      <c r="OYM62" s="5"/>
      <c r="OYN62" s="5"/>
      <c r="OYO62" s="5"/>
      <c r="OYP62" s="5"/>
      <c r="OYQ62" s="5"/>
      <c r="OYR62" s="5"/>
      <c r="OYS62" s="5"/>
      <c r="OYT62" s="5"/>
      <c r="OYU62" s="5"/>
      <c r="OYV62" s="5"/>
      <c r="OYW62" s="5"/>
      <c r="OYX62" s="5"/>
      <c r="OYY62" s="5"/>
      <c r="OYZ62" s="5"/>
      <c r="OZA62" s="5"/>
      <c r="OZB62" s="5"/>
      <c r="OZC62" s="5"/>
      <c r="OZD62" s="5"/>
      <c r="OZE62" s="5"/>
      <c r="OZF62" s="5"/>
      <c r="OZG62" s="5"/>
      <c r="OZH62" s="5"/>
      <c r="OZI62" s="5"/>
      <c r="OZJ62" s="5"/>
      <c r="OZK62" s="5"/>
      <c r="OZL62" s="5"/>
      <c r="OZM62" s="5"/>
      <c r="OZN62" s="5"/>
      <c r="OZO62" s="5"/>
      <c r="OZP62" s="5"/>
      <c r="OZQ62" s="5"/>
      <c r="OZR62" s="5"/>
      <c r="OZS62" s="5"/>
      <c r="OZT62" s="5"/>
      <c r="OZU62" s="5"/>
      <c r="OZV62" s="5"/>
      <c r="OZW62" s="5"/>
      <c r="OZX62" s="5"/>
      <c r="OZY62" s="5"/>
      <c r="OZZ62" s="5"/>
      <c r="PAA62" s="5"/>
      <c r="PAB62" s="5"/>
      <c r="PAC62" s="5"/>
      <c r="PAD62" s="5"/>
      <c r="PAE62" s="5"/>
      <c r="PAF62" s="5"/>
      <c r="PAG62" s="5"/>
      <c r="PAH62" s="5"/>
      <c r="PAI62" s="5"/>
      <c r="PAJ62" s="5"/>
      <c r="PAK62" s="5"/>
      <c r="PAL62" s="5"/>
      <c r="PAM62" s="5"/>
      <c r="PAN62" s="5"/>
      <c r="PAO62" s="5"/>
      <c r="PAP62" s="5"/>
      <c r="PAQ62" s="5"/>
      <c r="PAR62" s="5"/>
      <c r="PAS62" s="5"/>
      <c r="PAT62" s="5"/>
      <c r="PAU62" s="5"/>
      <c r="PAV62" s="5"/>
      <c r="PAW62" s="5"/>
      <c r="PAX62" s="5"/>
      <c r="PAY62" s="5"/>
      <c r="PAZ62" s="5"/>
      <c r="PBA62" s="5"/>
      <c r="PBB62" s="5"/>
      <c r="PBC62" s="5"/>
      <c r="PBD62" s="5"/>
      <c r="PBE62" s="5"/>
      <c r="PBF62" s="5"/>
      <c r="PBG62" s="5"/>
      <c r="PBH62" s="5"/>
      <c r="PBI62" s="5"/>
      <c r="PBJ62" s="5"/>
      <c r="PBK62" s="5"/>
      <c r="PBL62" s="5"/>
      <c r="PBM62" s="5"/>
      <c r="PBN62" s="5"/>
      <c r="PBO62" s="5"/>
      <c r="PBP62" s="5"/>
      <c r="PBQ62" s="5"/>
      <c r="PBR62" s="5"/>
      <c r="PBS62" s="5"/>
      <c r="PBT62" s="5"/>
      <c r="PBU62" s="5"/>
      <c r="PBV62" s="5"/>
      <c r="PBW62" s="5"/>
      <c r="PBX62" s="5"/>
      <c r="PBY62" s="5"/>
      <c r="PBZ62" s="5"/>
      <c r="PCA62" s="5"/>
      <c r="PCB62" s="5"/>
      <c r="PCC62" s="5"/>
      <c r="PCD62" s="5"/>
      <c r="PCE62" s="5"/>
      <c r="PCF62" s="5"/>
      <c r="PCG62" s="5"/>
      <c r="PCH62" s="5"/>
      <c r="PCI62" s="5"/>
      <c r="PCJ62" s="5"/>
      <c r="PCK62" s="5"/>
      <c r="PCL62" s="5"/>
      <c r="PCM62" s="5"/>
      <c r="PCN62" s="5"/>
      <c r="PCO62" s="5"/>
      <c r="PCP62" s="5"/>
      <c r="PCQ62" s="5"/>
      <c r="PCR62" s="5"/>
      <c r="PCS62" s="5"/>
      <c r="PCT62" s="5"/>
      <c r="PCU62" s="5"/>
      <c r="PCV62" s="5"/>
      <c r="PCW62" s="5"/>
      <c r="PCX62" s="5"/>
      <c r="PCY62" s="5"/>
      <c r="PCZ62" s="5"/>
      <c r="PDA62" s="5"/>
      <c r="PDB62" s="5"/>
      <c r="PDC62" s="5"/>
      <c r="PDD62" s="5"/>
      <c r="PDE62" s="5"/>
      <c r="PDF62" s="5"/>
      <c r="PDG62" s="5"/>
      <c r="PDH62" s="5"/>
      <c r="PDI62" s="5"/>
      <c r="PDJ62" s="5"/>
      <c r="PDK62" s="5"/>
      <c r="PDL62" s="5"/>
      <c r="PDM62" s="5"/>
      <c r="PDN62" s="5"/>
      <c r="PDO62" s="5"/>
      <c r="PDP62" s="5"/>
      <c r="PDQ62" s="5"/>
      <c r="PDR62" s="5"/>
      <c r="PDS62" s="5"/>
      <c r="PDT62" s="5"/>
      <c r="PDU62" s="5"/>
      <c r="PDV62" s="5"/>
      <c r="PDW62" s="5"/>
      <c r="PDX62" s="5"/>
      <c r="PDY62" s="5"/>
      <c r="PDZ62" s="5"/>
      <c r="PEA62" s="5"/>
      <c r="PEB62" s="5"/>
      <c r="PEC62" s="5"/>
      <c r="PED62" s="5"/>
      <c r="PEE62" s="5"/>
      <c r="PEF62" s="5"/>
      <c r="PEG62" s="5"/>
      <c r="PEH62" s="5"/>
      <c r="PEI62" s="5"/>
      <c r="PEJ62" s="5"/>
      <c r="PEK62" s="5"/>
      <c r="PEL62" s="5"/>
      <c r="PEM62" s="5"/>
      <c r="PEN62" s="5"/>
      <c r="PEO62" s="5"/>
      <c r="PEP62" s="5"/>
      <c r="PEQ62" s="5"/>
      <c r="PER62" s="5"/>
      <c r="PES62" s="5"/>
      <c r="PET62" s="5"/>
      <c r="PEU62" s="5"/>
      <c r="PEV62" s="5"/>
      <c r="PEW62" s="5"/>
      <c r="PEX62" s="5"/>
      <c r="PEY62" s="5"/>
      <c r="PEZ62" s="5"/>
      <c r="PFA62" s="5"/>
      <c r="PFB62" s="5"/>
      <c r="PFC62" s="5"/>
      <c r="PFD62" s="5"/>
      <c r="PFE62" s="5"/>
      <c r="PFF62" s="5"/>
      <c r="PFG62" s="5"/>
      <c r="PFH62" s="5"/>
      <c r="PFI62" s="5"/>
      <c r="PFJ62" s="5"/>
      <c r="PFK62" s="5"/>
      <c r="PFL62" s="5"/>
      <c r="PFM62" s="5"/>
      <c r="PFN62" s="5"/>
      <c r="PFO62" s="5"/>
      <c r="PFP62" s="5"/>
      <c r="PFQ62" s="5"/>
      <c r="PFR62" s="5"/>
      <c r="PFS62" s="5"/>
      <c r="PFT62" s="5"/>
      <c r="PFU62" s="5"/>
      <c r="PFV62" s="5"/>
      <c r="PFW62" s="5"/>
      <c r="PFX62" s="5"/>
      <c r="PFY62" s="5"/>
      <c r="PFZ62" s="5"/>
      <c r="PGA62" s="5"/>
      <c r="PGB62" s="5"/>
      <c r="PGC62" s="5"/>
      <c r="PGD62" s="5"/>
      <c r="PGE62" s="5"/>
      <c r="PGF62" s="5"/>
      <c r="PGG62" s="5"/>
      <c r="PGH62" s="5"/>
      <c r="PGI62" s="5"/>
      <c r="PGJ62" s="5"/>
      <c r="PGK62" s="5"/>
      <c r="PGL62" s="5"/>
      <c r="PGM62" s="5"/>
      <c r="PGN62" s="5"/>
      <c r="PGO62" s="5"/>
      <c r="PGP62" s="5"/>
      <c r="PGQ62" s="5"/>
      <c r="PGR62" s="5"/>
      <c r="PGS62" s="5"/>
      <c r="PGT62" s="5"/>
      <c r="PGU62" s="5"/>
      <c r="PGV62" s="5"/>
      <c r="PGW62" s="5"/>
      <c r="PGX62" s="5"/>
      <c r="PGY62" s="5"/>
      <c r="PGZ62" s="5"/>
      <c r="PHA62" s="5"/>
      <c r="PHB62" s="5"/>
      <c r="PHC62" s="5"/>
      <c r="PHD62" s="5"/>
      <c r="PHE62" s="5"/>
      <c r="PHF62" s="5"/>
      <c r="PHG62" s="5"/>
      <c r="PHH62" s="5"/>
      <c r="PHI62" s="5"/>
      <c r="PHJ62" s="5"/>
      <c r="PHK62" s="5"/>
      <c r="PHL62" s="5"/>
      <c r="PHM62" s="5"/>
      <c r="PHN62" s="5"/>
      <c r="PHO62" s="5"/>
      <c r="PHP62" s="5"/>
      <c r="PHQ62" s="5"/>
      <c r="PHR62" s="5"/>
      <c r="PHS62" s="5"/>
      <c r="PHT62" s="5"/>
      <c r="PHU62" s="5"/>
      <c r="PHV62" s="5"/>
      <c r="PHW62" s="5"/>
      <c r="PHX62" s="5"/>
      <c r="PHY62" s="5"/>
      <c r="PHZ62" s="5"/>
      <c r="PIA62" s="5"/>
      <c r="PIB62" s="5"/>
      <c r="PIC62" s="5"/>
      <c r="PID62" s="5"/>
      <c r="PIE62" s="5"/>
      <c r="PIF62" s="5"/>
      <c r="PIG62" s="5"/>
      <c r="PIH62" s="5"/>
      <c r="PII62" s="5"/>
      <c r="PIJ62" s="5"/>
      <c r="PIK62" s="5"/>
      <c r="PIL62" s="5"/>
      <c r="PIM62" s="5"/>
      <c r="PIN62" s="5"/>
      <c r="PIO62" s="5"/>
      <c r="PIP62" s="5"/>
      <c r="PIQ62" s="5"/>
      <c r="PIR62" s="5"/>
      <c r="PIS62" s="5"/>
      <c r="PIT62" s="5"/>
      <c r="PIU62" s="5"/>
      <c r="PIV62" s="5"/>
      <c r="PIW62" s="5"/>
      <c r="PIX62" s="5"/>
      <c r="PIY62" s="5"/>
      <c r="PIZ62" s="5"/>
      <c r="PJA62" s="5"/>
      <c r="PJB62" s="5"/>
      <c r="PJC62" s="5"/>
      <c r="PJD62" s="5"/>
      <c r="PJE62" s="5"/>
      <c r="PJF62" s="5"/>
      <c r="PJG62" s="5"/>
      <c r="PJH62" s="5"/>
      <c r="PJI62" s="5"/>
      <c r="PJJ62" s="5"/>
      <c r="PJK62" s="5"/>
      <c r="PJL62" s="5"/>
      <c r="PJM62" s="5"/>
      <c r="PJN62" s="5"/>
      <c r="PJO62" s="5"/>
      <c r="PJP62" s="5"/>
      <c r="PJQ62" s="5"/>
      <c r="PJR62" s="5"/>
      <c r="PJS62" s="5"/>
      <c r="PJT62" s="5"/>
      <c r="PJU62" s="5"/>
      <c r="PJV62" s="5"/>
      <c r="PJW62" s="5"/>
      <c r="PJX62" s="5"/>
      <c r="PJY62" s="5"/>
      <c r="PJZ62" s="5"/>
      <c r="PKA62" s="5"/>
      <c r="PKB62" s="5"/>
      <c r="PKC62" s="5"/>
      <c r="PKD62" s="5"/>
      <c r="PKE62" s="5"/>
      <c r="PKF62" s="5"/>
      <c r="PKG62" s="5"/>
      <c r="PKH62" s="5"/>
      <c r="PKI62" s="5"/>
      <c r="PKJ62" s="5"/>
      <c r="PKK62" s="5"/>
      <c r="PKL62" s="5"/>
      <c r="PKM62" s="5"/>
      <c r="PKN62" s="5"/>
      <c r="PKO62" s="5"/>
      <c r="PKP62" s="5"/>
      <c r="PKQ62" s="5"/>
      <c r="PKR62" s="5"/>
      <c r="PKS62" s="5"/>
      <c r="PKT62" s="5"/>
      <c r="PKU62" s="5"/>
      <c r="PKV62" s="5"/>
      <c r="PKW62" s="5"/>
      <c r="PKX62" s="5"/>
      <c r="PKY62" s="5"/>
      <c r="PKZ62" s="5"/>
      <c r="PLA62" s="5"/>
      <c r="PLB62" s="5"/>
      <c r="PLC62" s="5"/>
      <c r="PLD62" s="5"/>
      <c r="PLE62" s="5"/>
      <c r="PLF62" s="5"/>
      <c r="PLG62" s="5"/>
      <c r="PLH62" s="5"/>
      <c r="PLI62" s="5"/>
      <c r="PLJ62" s="5"/>
      <c r="PLK62" s="5"/>
      <c r="PLL62" s="5"/>
      <c r="PLM62" s="5"/>
      <c r="PLN62" s="5"/>
      <c r="PLO62" s="5"/>
      <c r="PLP62" s="5"/>
      <c r="PLQ62" s="5"/>
      <c r="PLR62" s="5"/>
      <c r="PLS62" s="5"/>
      <c r="PLT62" s="5"/>
      <c r="PLU62" s="5"/>
      <c r="PLV62" s="5"/>
      <c r="PLW62" s="5"/>
      <c r="PLX62" s="5"/>
      <c r="PLY62" s="5"/>
      <c r="PLZ62" s="5"/>
      <c r="PMA62" s="5"/>
      <c r="PMB62" s="5"/>
      <c r="PMC62" s="5"/>
      <c r="PMD62" s="5"/>
      <c r="PME62" s="5"/>
      <c r="PMF62" s="5"/>
      <c r="PMG62" s="5"/>
      <c r="PMH62" s="5"/>
      <c r="PMI62" s="5"/>
      <c r="PMJ62" s="5"/>
      <c r="PMK62" s="5"/>
      <c r="PML62" s="5"/>
      <c r="PMM62" s="5"/>
      <c r="PMN62" s="5"/>
      <c r="PMO62" s="5"/>
      <c r="PMP62" s="5"/>
      <c r="PMQ62" s="5"/>
      <c r="PMR62" s="5"/>
      <c r="PMS62" s="5"/>
      <c r="PMT62" s="5"/>
      <c r="PMU62" s="5"/>
      <c r="PMV62" s="5"/>
      <c r="PMW62" s="5"/>
      <c r="PMX62" s="5"/>
      <c r="PMY62" s="5"/>
      <c r="PMZ62" s="5"/>
      <c r="PNA62" s="5"/>
      <c r="PNB62" s="5"/>
      <c r="PNC62" s="5"/>
      <c r="PND62" s="5"/>
      <c r="PNE62" s="5"/>
      <c r="PNF62" s="5"/>
      <c r="PNG62" s="5"/>
      <c r="PNH62" s="5"/>
      <c r="PNI62" s="5"/>
      <c r="PNJ62" s="5"/>
      <c r="PNK62" s="5"/>
      <c r="PNL62" s="5"/>
      <c r="PNM62" s="5"/>
      <c r="PNN62" s="5"/>
      <c r="PNO62" s="5"/>
      <c r="PNP62" s="5"/>
      <c r="PNQ62" s="5"/>
      <c r="PNR62" s="5"/>
      <c r="PNS62" s="5"/>
      <c r="PNT62" s="5"/>
      <c r="PNU62" s="5"/>
      <c r="PNV62" s="5"/>
      <c r="PNW62" s="5"/>
      <c r="PNX62" s="5"/>
      <c r="PNY62" s="5"/>
      <c r="PNZ62" s="5"/>
      <c r="POA62" s="5"/>
      <c r="POB62" s="5"/>
      <c r="POC62" s="5"/>
      <c r="POD62" s="5"/>
      <c r="POE62" s="5"/>
      <c r="POF62" s="5"/>
      <c r="POG62" s="5"/>
      <c r="POH62" s="5"/>
      <c r="POI62" s="5"/>
      <c r="POJ62" s="5"/>
      <c r="POK62" s="5"/>
      <c r="POL62" s="5"/>
      <c r="POM62" s="5"/>
      <c r="PON62" s="5"/>
      <c r="POO62" s="5"/>
      <c r="POP62" s="5"/>
      <c r="POQ62" s="5"/>
      <c r="POR62" s="5"/>
      <c r="POS62" s="5"/>
      <c r="POT62" s="5"/>
      <c r="POU62" s="5"/>
      <c r="POV62" s="5"/>
      <c r="POW62" s="5"/>
      <c r="POX62" s="5"/>
      <c r="POY62" s="5"/>
      <c r="POZ62" s="5"/>
      <c r="PPA62" s="5"/>
      <c r="PPB62" s="5"/>
      <c r="PPC62" s="5"/>
      <c r="PPD62" s="5"/>
      <c r="PPE62" s="5"/>
      <c r="PPF62" s="5"/>
      <c r="PPG62" s="5"/>
      <c r="PPH62" s="5"/>
      <c r="PPI62" s="5"/>
      <c r="PPJ62" s="5"/>
      <c r="PPK62" s="5"/>
      <c r="PPL62" s="5"/>
      <c r="PPM62" s="5"/>
      <c r="PPN62" s="5"/>
      <c r="PPO62" s="5"/>
      <c r="PPP62" s="5"/>
      <c r="PPQ62" s="5"/>
      <c r="PPR62" s="5"/>
      <c r="PPS62" s="5"/>
      <c r="PPT62" s="5"/>
      <c r="PPU62" s="5"/>
      <c r="PPV62" s="5"/>
      <c r="PPW62" s="5"/>
      <c r="PPX62" s="5"/>
      <c r="PPY62" s="5"/>
      <c r="PPZ62" s="5"/>
      <c r="PQA62" s="5"/>
      <c r="PQB62" s="5"/>
      <c r="PQC62" s="5"/>
      <c r="PQD62" s="5"/>
      <c r="PQE62" s="5"/>
      <c r="PQF62" s="5"/>
      <c r="PQG62" s="5"/>
      <c r="PQH62" s="5"/>
      <c r="PQI62" s="5"/>
      <c r="PQJ62" s="5"/>
      <c r="PQK62" s="5"/>
      <c r="PQL62" s="5"/>
      <c r="PQM62" s="5"/>
      <c r="PQN62" s="5"/>
      <c r="PQO62" s="5"/>
      <c r="PQP62" s="5"/>
      <c r="PQQ62" s="5"/>
      <c r="PQR62" s="5"/>
      <c r="PQS62" s="5"/>
      <c r="PQT62" s="5"/>
      <c r="PQU62" s="5"/>
      <c r="PQV62" s="5"/>
      <c r="PQW62" s="5"/>
      <c r="PQX62" s="5"/>
      <c r="PQY62" s="5"/>
      <c r="PQZ62" s="5"/>
      <c r="PRA62" s="5"/>
      <c r="PRB62" s="5"/>
      <c r="PRC62" s="5"/>
      <c r="PRD62" s="5"/>
      <c r="PRE62" s="5"/>
      <c r="PRF62" s="5"/>
      <c r="PRG62" s="5"/>
      <c r="PRH62" s="5"/>
      <c r="PRI62" s="5"/>
      <c r="PRJ62" s="5"/>
      <c r="PRK62" s="5"/>
      <c r="PRL62" s="5"/>
      <c r="PRM62" s="5"/>
      <c r="PRN62" s="5"/>
      <c r="PRO62" s="5"/>
      <c r="PRP62" s="5"/>
      <c r="PRQ62" s="5"/>
      <c r="PRR62" s="5"/>
      <c r="PRS62" s="5"/>
      <c r="PRT62" s="5"/>
      <c r="PRU62" s="5"/>
      <c r="PRV62" s="5"/>
      <c r="PRW62" s="5"/>
      <c r="PRX62" s="5"/>
      <c r="PRY62" s="5"/>
      <c r="PRZ62" s="5"/>
      <c r="PSA62" s="5"/>
      <c r="PSB62" s="5"/>
      <c r="PSC62" s="5"/>
      <c r="PSD62" s="5"/>
      <c r="PSE62" s="5"/>
      <c r="PSF62" s="5"/>
      <c r="PSG62" s="5"/>
      <c r="PSH62" s="5"/>
      <c r="PSI62" s="5"/>
      <c r="PSJ62" s="5"/>
      <c r="PSK62" s="5"/>
      <c r="PSL62" s="5"/>
      <c r="PSM62" s="5"/>
      <c r="PSN62" s="5"/>
      <c r="PSO62" s="5"/>
      <c r="PSP62" s="5"/>
      <c r="PSQ62" s="5"/>
      <c r="PSR62" s="5"/>
      <c r="PSS62" s="5"/>
      <c r="PST62" s="5"/>
      <c r="PSU62" s="5"/>
      <c r="PSV62" s="5"/>
      <c r="PSW62" s="5"/>
      <c r="PSX62" s="5"/>
      <c r="PSY62" s="5"/>
      <c r="PSZ62" s="5"/>
      <c r="PTA62" s="5"/>
      <c r="PTB62" s="5"/>
      <c r="PTC62" s="5"/>
      <c r="PTD62" s="5"/>
      <c r="PTE62" s="5"/>
      <c r="PTF62" s="5"/>
      <c r="PTG62" s="5"/>
      <c r="PTH62" s="5"/>
      <c r="PTI62" s="5"/>
      <c r="PTJ62" s="5"/>
      <c r="PTK62" s="5"/>
      <c r="PTL62" s="5"/>
      <c r="PTM62" s="5"/>
      <c r="PTN62" s="5"/>
      <c r="PTO62" s="5"/>
      <c r="PTP62" s="5"/>
      <c r="PTQ62" s="5"/>
      <c r="PTR62" s="5"/>
      <c r="PTS62" s="5"/>
      <c r="PTT62" s="5"/>
      <c r="PTU62" s="5"/>
      <c r="PTV62" s="5"/>
      <c r="PTW62" s="5"/>
      <c r="PTX62" s="5"/>
      <c r="PTY62" s="5"/>
      <c r="PTZ62" s="5"/>
      <c r="PUA62" s="5"/>
      <c r="PUB62" s="5"/>
      <c r="PUC62" s="5"/>
      <c r="PUD62" s="5"/>
      <c r="PUE62" s="5"/>
      <c r="PUF62" s="5"/>
      <c r="PUG62" s="5"/>
      <c r="PUH62" s="5"/>
      <c r="PUI62" s="5"/>
      <c r="PUJ62" s="5"/>
      <c r="PUK62" s="5"/>
      <c r="PUL62" s="5"/>
      <c r="PUM62" s="5"/>
      <c r="PUN62" s="5"/>
      <c r="PUO62" s="5"/>
      <c r="PUP62" s="5"/>
      <c r="PUQ62" s="5"/>
      <c r="PUR62" s="5"/>
      <c r="PUS62" s="5"/>
      <c r="PUT62" s="5"/>
      <c r="PUU62" s="5"/>
      <c r="PUV62" s="5"/>
      <c r="PUW62" s="5"/>
      <c r="PUX62" s="5"/>
      <c r="PUY62" s="5"/>
      <c r="PUZ62" s="5"/>
      <c r="PVA62" s="5"/>
      <c r="PVB62" s="5"/>
      <c r="PVC62" s="5"/>
      <c r="PVD62" s="5"/>
      <c r="PVE62" s="5"/>
      <c r="PVF62" s="5"/>
      <c r="PVG62" s="5"/>
      <c r="PVH62" s="5"/>
      <c r="PVI62" s="5"/>
      <c r="PVJ62" s="5"/>
      <c r="PVK62" s="5"/>
      <c r="PVL62" s="5"/>
      <c r="PVM62" s="5"/>
      <c r="PVN62" s="5"/>
      <c r="PVO62" s="5"/>
      <c r="PVP62" s="5"/>
      <c r="PVQ62" s="5"/>
      <c r="PVR62" s="5"/>
      <c r="PVS62" s="5"/>
      <c r="PVT62" s="5"/>
      <c r="PVU62" s="5"/>
      <c r="PVV62" s="5"/>
      <c r="PVW62" s="5"/>
      <c r="PVX62" s="5"/>
      <c r="PVY62" s="5"/>
      <c r="PVZ62" s="5"/>
      <c r="PWA62" s="5"/>
      <c r="PWB62" s="5"/>
      <c r="PWC62" s="5"/>
      <c r="PWD62" s="5"/>
      <c r="PWE62" s="5"/>
      <c r="PWF62" s="5"/>
      <c r="PWG62" s="5"/>
      <c r="PWH62" s="5"/>
      <c r="PWI62" s="5"/>
      <c r="PWJ62" s="5"/>
      <c r="PWK62" s="5"/>
      <c r="PWL62" s="5"/>
      <c r="PWM62" s="5"/>
      <c r="PWN62" s="5"/>
      <c r="PWO62" s="5"/>
      <c r="PWP62" s="5"/>
      <c r="PWQ62" s="5"/>
      <c r="PWR62" s="5"/>
      <c r="PWS62" s="5"/>
      <c r="PWT62" s="5"/>
      <c r="PWU62" s="5"/>
      <c r="PWV62" s="5"/>
      <c r="PWW62" s="5"/>
      <c r="PWX62" s="5"/>
      <c r="PWY62" s="5"/>
      <c r="PWZ62" s="5"/>
      <c r="PXA62" s="5"/>
      <c r="PXB62" s="5"/>
      <c r="PXC62" s="5"/>
      <c r="PXD62" s="5"/>
      <c r="PXE62" s="5"/>
      <c r="PXF62" s="5"/>
      <c r="PXG62" s="5"/>
      <c r="PXH62" s="5"/>
      <c r="PXI62" s="5"/>
      <c r="PXJ62" s="5"/>
      <c r="PXK62" s="5"/>
      <c r="PXL62" s="5"/>
      <c r="PXM62" s="5"/>
      <c r="PXN62" s="5"/>
      <c r="PXO62" s="5"/>
      <c r="PXP62" s="5"/>
      <c r="PXQ62" s="5"/>
      <c r="PXR62" s="5"/>
      <c r="PXS62" s="5"/>
      <c r="PXT62" s="5"/>
      <c r="PXU62" s="5"/>
      <c r="PXV62" s="5"/>
      <c r="PXW62" s="5"/>
      <c r="PXX62" s="5"/>
      <c r="PXY62" s="5"/>
      <c r="PXZ62" s="5"/>
      <c r="PYA62" s="5"/>
      <c r="PYB62" s="5"/>
      <c r="PYC62" s="5"/>
      <c r="PYD62" s="5"/>
      <c r="PYE62" s="5"/>
      <c r="PYF62" s="5"/>
      <c r="PYG62" s="5"/>
      <c r="PYH62" s="5"/>
      <c r="PYI62" s="5"/>
      <c r="PYJ62" s="5"/>
      <c r="PYK62" s="5"/>
      <c r="PYL62" s="5"/>
      <c r="PYM62" s="5"/>
      <c r="PYN62" s="5"/>
      <c r="PYO62" s="5"/>
      <c r="PYP62" s="5"/>
      <c r="PYQ62" s="5"/>
      <c r="PYR62" s="5"/>
      <c r="PYS62" s="5"/>
      <c r="PYT62" s="5"/>
      <c r="PYU62" s="5"/>
      <c r="PYV62" s="5"/>
      <c r="PYW62" s="5"/>
      <c r="PYX62" s="5"/>
      <c r="PYY62" s="5"/>
      <c r="PYZ62" s="5"/>
      <c r="PZA62" s="5"/>
      <c r="PZB62" s="5"/>
      <c r="PZC62" s="5"/>
      <c r="PZD62" s="5"/>
      <c r="PZE62" s="5"/>
      <c r="PZF62" s="5"/>
      <c r="PZG62" s="5"/>
      <c r="PZH62" s="5"/>
      <c r="PZI62" s="5"/>
      <c r="PZJ62" s="5"/>
      <c r="PZK62" s="5"/>
      <c r="PZL62" s="5"/>
      <c r="PZM62" s="5"/>
      <c r="PZN62" s="5"/>
      <c r="PZO62" s="5"/>
      <c r="PZP62" s="5"/>
      <c r="PZQ62" s="5"/>
      <c r="PZR62" s="5"/>
      <c r="PZS62" s="5"/>
      <c r="PZT62" s="5"/>
      <c r="PZU62" s="5"/>
      <c r="PZV62" s="5"/>
      <c r="PZW62" s="5"/>
      <c r="PZX62" s="5"/>
      <c r="PZY62" s="5"/>
      <c r="PZZ62" s="5"/>
      <c r="QAA62" s="5"/>
      <c r="QAB62" s="5"/>
      <c r="QAC62" s="5"/>
      <c r="QAD62" s="5"/>
      <c r="QAE62" s="5"/>
      <c r="QAF62" s="5"/>
      <c r="QAG62" s="5"/>
      <c r="QAH62" s="5"/>
      <c r="QAI62" s="5"/>
      <c r="QAJ62" s="5"/>
      <c r="QAK62" s="5"/>
      <c r="QAL62" s="5"/>
      <c r="QAM62" s="5"/>
      <c r="QAN62" s="5"/>
      <c r="QAO62" s="5"/>
      <c r="QAP62" s="5"/>
      <c r="QAQ62" s="5"/>
      <c r="QAR62" s="5"/>
      <c r="QAS62" s="5"/>
      <c r="QAT62" s="5"/>
      <c r="QAU62" s="5"/>
      <c r="QAV62" s="5"/>
      <c r="QAW62" s="5"/>
      <c r="QAX62" s="5"/>
      <c r="QAY62" s="5"/>
      <c r="QAZ62" s="5"/>
      <c r="QBA62" s="5"/>
      <c r="QBB62" s="5"/>
      <c r="QBC62" s="5"/>
      <c r="QBD62" s="5"/>
      <c r="QBE62" s="5"/>
      <c r="QBF62" s="5"/>
      <c r="QBG62" s="5"/>
      <c r="QBH62" s="5"/>
      <c r="QBI62" s="5"/>
      <c r="QBJ62" s="5"/>
      <c r="QBK62" s="5"/>
      <c r="QBL62" s="5"/>
      <c r="QBM62" s="5"/>
      <c r="QBN62" s="5"/>
      <c r="QBO62" s="5"/>
      <c r="QBP62" s="5"/>
      <c r="QBQ62" s="5"/>
      <c r="QBR62" s="5"/>
      <c r="QBS62" s="5"/>
      <c r="QBT62" s="5"/>
      <c r="QBU62" s="5"/>
      <c r="QBV62" s="5"/>
      <c r="QBW62" s="5"/>
      <c r="QBX62" s="5"/>
      <c r="QBY62" s="5"/>
      <c r="QBZ62" s="5"/>
      <c r="QCA62" s="5"/>
      <c r="QCB62" s="5"/>
      <c r="QCC62" s="5"/>
      <c r="QCD62" s="5"/>
      <c r="QCE62" s="5"/>
      <c r="QCF62" s="5"/>
      <c r="QCG62" s="5"/>
      <c r="QCH62" s="5"/>
      <c r="QCI62" s="5"/>
      <c r="QCJ62" s="5"/>
      <c r="QCK62" s="5"/>
      <c r="QCL62" s="5"/>
      <c r="QCM62" s="5"/>
      <c r="QCN62" s="5"/>
      <c r="QCO62" s="5"/>
      <c r="QCP62" s="5"/>
      <c r="QCQ62" s="5"/>
      <c r="QCR62" s="5"/>
      <c r="QCS62" s="5"/>
      <c r="QCT62" s="5"/>
      <c r="QCU62" s="5"/>
      <c r="QCV62" s="5"/>
      <c r="QCW62" s="5"/>
      <c r="QCX62" s="5"/>
      <c r="QCY62" s="5"/>
      <c r="QCZ62" s="5"/>
      <c r="QDA62" s="5"/>
      <c r="QDB62" s="5"/>
      <c r="QDC62" s="5"/>
      <c r="QDD62" s="5"/>
      <c r="QDE62" s="5"/>
      <c r="QDF62" s="5"/>
      <c r="QDG62" s="5"/>
      <c r="QDH62" s="5"/>
      <c r="QDI62" s="5"/>
      <c r="QDJ62" s="5"/>
      <c r="QDK62" s="5"/>
      <c r="QDL62" s="5"/>
      <c r="QDM62" s="5"/>
      <c r="QDN62" s="5"/>
      <c r="QDO62" s="5"/>
      <c r="QDP62" s="5"/>
      <c r="QDQ62" s="5"/>
      <c r="QDR62" s="5"/>
      <c r="QDS62" s="5"/>
      <c r="QDT62" s="5"/>
      <c r="QDU62" s="5"/>
      <c r="QDV62" s="5"/>
      <c r="QDW62" s="5"/>
      <c r="QDX62" s="5"/>
      <c r="QDY62" s="5"/>
      <c r="QDZ62" s="5"/>
      <c r="QEA62" s="5"/>
      <c r="QEB62" s="5"/>
      <c r="QEC62" s="5"/>
      <c r="QED62" s="5"/>
      <c r="QEE62" s="5"/>
      <c r="QEF62" s="5"/>
      <c r="QEG62" s="5"/>
      <c r="QEH62" s="5"/>
      <c r="QEI62" s="5"/>
      <c r="QEJ62" s="5"/>
      <c r="QEK62" s="5"/>
      <c r="QEL62" s="5"/>
      <c r="QEM62" s="5"/>
      <c r="QEN62" s="5"/>
      <c r="QEO62" s="5"/>
      <c r="QEP62" s="5"/>
      <c r="QEQ62" s="5"/>
      <c r="QER62" s="5"/>
      <c r="QES62" s="5"/>
      <c r="QET62" s="5"/>
      <c r="QEU62" s="5"/>
      <c r="QEV62" s="5"/>
      <c r="QEW62" s="5"/>
      <c r="QEX62" s="5"/>
      <c r="QEY62" s="5"/>
      <c r="QEZ62" s="5"/>
      <c r="QFA62" s="5"/>
      <c r="QFB62" s="5"/>
      <c r="QFC62" s="5"/>
      <c r="QFD62" s="5"/>
      <c r="QFE62" s="5"/>
      <c r="QFF62" s="5"/>
      <c r="QFG62" s="5"/>
      <c r="QFH62" s="5"/>
      <c r="QFI62" s="5"/>
      <c r="QFJ62" s="5"/>
      <c r="QFK62" s="5"/>
      <c r="QFL62" s="5"/>
      <c r="QFM62" s="5"/>
      <c r="QFN62" s="5"/>
      <c r="QFO62" s="5"/>
      <c r="QFP62" s="5"/>
      <c r="QFQ62" s="5"/>
      <c r="QFR62" s="5"/>
      <c r="QFS62" s="5"/>
      <c r="QFT62" s="5"/>
      <c r="QFU62" s="5"/>
      <c r="QFV62" s="5"/>
      <c r="QFW62" s="5"/>
      <c r="QFX62" s="5"/>
      <c r="QFY62" s="5"/>
      <c r="QFZ62" s="5"/>
      <c r="QGA62" s="5"/>
      <c r="QGB62" s="5"/>
      <c r="QGC62" s="5"/>
      <c r="QGD62" s="5"/>
      <c r="QGE62" s="5"/>
      <c r="QGF62" s="5"/>
      <c r="QGG62" s="5"/>
      <c r="QGH62" s="5"/>
      <c r="QGI62" s="5"/>
      <c r="QGJ62" s="5"/>
      <c r="QGK62" s="5"/>
      <c r="QGL62" s="5"/>
      <c r="QGM62" s="5"/>
      <c r="QGN62" s="5"/>
      <c r="QGO62" s="5"/>
      <c r="QGP62" s="5"/>
      <c r="QGQ62" s="5"/>
      <c r="QGR62" s="5"/>
      <c r="QGS62" s="5"/>
      <c r="QGT62" s="5"/>
      <c r="QGU62" s="5"/>
      <c r="QGV62" s="5"/>
      <c r="QGW62" s="5"/>
      <c r="QGX62" s="5"/>
      <c r="QGY62" s="5"/>
      <c r="QGZ62" s="5"/>
      <c r="QHA62" s="5"/>
      <c r="QHB62" s="5"/>
      <c r="QHC62" s="5"/>
      <c r="QHD62" s="5"/>
      <c r="QHE62" s="5"/>
      <c r="QHF62" s="5"/>
      <c r="QHG62" s="5"/>
      <c r="QHH62" s="5"/>
      <c r="QHI62" s="5"/>
      <c r="QHJ62" s="5"/>
      <c r="QHK62" s="5"/>
      <c r="QHL62" s="5"/>
      <c r="QHM62" s="5"/>
      <c r="QHN62" s="5"/>
      <c r="QHO62" s="5"/>
      <c r="QHP62" s="5"/>
      <c r="QHQ62" s="5"/>
      <c r="QHR62" s="5"/>
      <c r="QHS62" s="5"/>
      <c r="QHT62" s="5"/>
      <c r="QHU62" s="5"/>
      <c r="QHV62" s="5"/>
      <c r="QHW62" s="5"/>
      <c r="QHX62" s="5"/>
      <c r="QHY62" s="5"/>
      <c r="QHZ62" s="5"/>
      <c r="QIA62" s="5"/>
      <c r="QIB62" s="5"/>
      <c r="QIC62" s="5"/>
      <c r="QID62" s="5"/>
      <c r="QIE62" s="5"/>
      <c r="QIF62" s="5"/>
      <c r="QIG62" s="5"/>
      <c r="QIH62" s="5"/>
      <c r="QII62" s="5"/>
      <c r="QIJ62" s="5"/>
      <c r="QIK62" s="5"/>
      <c r="QIL62" s="5"/>
      <c r="QIM62" s="5"/>
      <c r="QIN62" s="5"/>
      <c r="QIO62" s="5"/>
      <c r="QIP62" s="5"/>
      <c r="QIQ62" s="5"/>
      <c r="QIR62" s="5"/>
      <c r="QIS62" s="5"/>
      <c r="QIT62" s="5"/>
      <c r="QIU62" s="5"/>
      <c r="QIV62" s="5"/>
      <c r="QIW62" s="5"/>
      <c r="QIX62" s="5"/>
      <c r="QIY62" s="5"/>
      <c r="QIZ62" s="5"/>
      <c r="QJA62" s="5"/>
      <c r="QJB62" s="5"/>
      <c r="QJC62" s="5"/>
      <c r="QJD62" s="5"/>
      <c r="QJE62" s="5"/>
      <c r="QJF62" s="5"/>
      <c r="QJG62" s="5"/>
      <c r="QJH62" s="5"/>
      <c r="QJI62" s="5"/>
      <c r="QJJ62" s="5"/>
      <c r="QJK62" s="5"/>
      <c r="QJL62" s="5"/>
      <c r="QJM62" s="5"/>
      <c r="QJN62" s="5"/>
      <c r="QJO62" s="5"/>
      <c r="QJP62" s="5"/>
      <c r="QJQ62" s="5"/>
      <c r="QJR62" s="5"/>
      <c r="QJS62" s="5"/>
      <c r="QJT62" s="5"/>
      <c r="QJU62" s="5"/>
      <c r="QJV62" s="5"/>
      <c r="QJW62" s="5"/>
      <c r="QJX62" s="5"/>
      <c r="QJY62" s="5"/>
      <c r="QJZ62" s="5"/>
      <c r="QKA62" s="5"/>
      <c r="QKB62" s="5"/>
      <c r="QKC62" s="5"/>
      <c r="QKD62" s="5"/>
      <c r="QKE62" s="5"/>
      <c r="QKF62" s="5"/>
      <c r="QKG62" s="5"/>
      <c r="QKH62" s="5"/>
      <c r="QKI62" s="5"/>
      <c r="QKJ62" s="5"/>
      <c r="QKK62" s="5"/>
      <c r="QKL62" s="5"/>
      <c r="QKM62" s="5"/>
      <c r="QKN62" s="5"/>
      <c r="QKO62" s="5"/>
      <c r="QKP62" s="5"/>
      <c r="QKQ62" s="5"/>
      <c r="QKR62" s="5"/>
      <c r="QKS62" s="5"/>
      <c r="QKT62" s="5"/>
      <c r="QKU62" s="5"/>
      <c r="QKV62" s="5"/>
      <c r="QKW62" s="5"/>
      <c r="QKX62" s="5"/>
      <c r="QKY62" s="5"/>
      <c r="QKZ62" s="5"/>
      <c r="QLA62" s="5"/>
      <c r="QLB62" s="5"/>
      <c r="QLC62" s="5"/>
      <c r="QLD62" s="5"/>
      <c r="QLE62" s="5"/>
      <c r="QLF62" s="5"/>
      <c r="QLG62" s="5"/>
      <c r="QLH62" s="5"/>
      <c r="QLI62" s="5"/>
      <c r="QLJ62" s="5"/>
      <c r="QLK62" s="5"/>
      <c r="QLL62" s="5"/>
      <c r="QLM62" s="5"/>
      <c r="QLN62" s="5"/>
      <c r="QLO62" s="5"/>
      <c r="QLP62" s="5"/>
      <c r="QLQ62" s="5"/>
      <c r="QLR62" s="5"/>
      <c r="QLS62" s="5"/>
      <c r="QLT62" s="5"/>
      <c r="QLU62" s="5"/>
      <c r="QLV62" s="5"/>
      <c r="QLW62" s="5"/>
      <c r="QLX62" s="5"/>
      <c r="QLY62" s="5"/>
      <c r="QLZ62" s="5"/>
      <c r="QMA62" s="5"/>
      <c r="QMB62" s="5"/>
      <c r="QMC62" s="5"/>
      <c r="QMD62" s="5"/>
      <c r="QME62" s="5"/>
      <c r="QMF62" s="5"/>
      <c r="QMG62" s="5"/>
      <c r="QMH62" s="5"/>
      <c r="QMI62" s="5"/>
      <c r="QMJ62" s="5"/>
      <c r="QMK62" s="5"/>
      <c r="QML62" s="5"/>
      <c r="QMM62" s="5"/>
      <c r="QMN62" s="5"/>
      <c r="QMO62" s="5"/>
      <c r="QMP62" s="5"/>
      <c r="QMQ62" s="5"/>
      <c r="QMR62" s="5"/>
      <c r="QMS62" s="5"/>
      <c r="QMT62" s="5"/>
      <c r="QMU62" s="5"/>
      <c r="QMV62" s="5"/>
      <c r="QMW62" s="5"/>
      <c r="QMX62" s="5"/>
      <c r="QMY62" s="5"/>
      <c r="QMZ62" s="5"/>
      <c r="QNA62" s="5"/>
      <c r="QNB62" s="5"/>
      <c r="QNC62" s="5"/>
      <c r="QND62" s="5"/>
      <c r="QNE62" s="5"/>
      <c r="QNF62" s="5"/>
      <c r="QNG62" s="5"/>
      <c r="QNH62" s="5"/>
      <c r="QNI62" s="5"/>
      <c r="QNJ62" s="5"/>
      <c r="QNK62" s="5"/>
      <c r="QNL62" s="5"/>
      <c r="QNM62" s="5"/>
      <c r="QNN62" s="5"/>
      <c r="QNO62" s="5"/>
      <c r="QNP62" s="5"/>
      <c r="QNQ62" s="5"/>
      <c r="QNR62" s="5"/>
      <c r="QNS62" s="5"/>
      <c r="QNT62" s="5"/>
      <c r="QNU62" s="5"/>
      <c r="QNV62" s="5"/>
      <c r="QNW62" s="5"/>
      <c r="QNX62" s="5"/>
      <c r="QNY62" s="5"/>
      <c r="QNZ62" s="5"/>
      <c r="QOA62" s="5"/>
      <c r="QOB62" s="5"/>
      <c r="QOC62" s="5"/>
      <c r="QOD62" s="5"/>
      <c r="QOE62" s="5"/>
      <c r="QOF62" s="5"/>
      <c r="QOG62" s="5"/>
      <c r="QOH62" s="5"/>
      <c r="QOI62" s="5"/>
      <c r="QOJ62" s="5"/>
      <c r="QOK62" s="5"/>
      <c r="QOL62" s="5"/>
      <c r="QOM62" s="5"/>
      <c r="QON62" s="5"/>
      <c r="QOO62" s="5"/>
      <c r="QOP62" s="5"/>
      <c r="QOQ62" s="5"/>
      <c r="QOR62" s="5"/>
      <c r="QOS62" s="5"/>
      <c r="QOT62" s="5"/>
      <c r="QOU62" s="5"/>
      <c r="QOV62" s="5"/>
      <c r="QOW62" s="5"/>
      <c r="QOX62" s="5"/>
      <c r="QOY62" s="5"/>
      <c r="QOZ62" s="5"/>
      <c r="QPA62" s="5"/>
      <c r="QPB62" s="5"/>
      <c r="QPC62" s="5"/>
      <c r="QPD62" s="5"/>
      <c r="QPE62" s="5"/>
      <c r="QPF62" s="5"/>
      <c r="QPG62" s="5"/>
      <c r="QPH62" s="5"/>
      <c r="QPI62" s="5"/>
      <c r="QPJ62" s="5"/>
      <c r="QPK62" s="5"/>
      <c r="QPL62" s="5"/>
      <c r="QPM62" s="5"/>
      <c r="QPN62" s="5"/>
      <c r="QPO62" s="5"/>
      <c r="QPP62" s="5"/>
      <c r="QPQ62" s="5"/>
      <c r="QPR62" s="5"/>
      <c r="QPS62" s="5"/>
      <c r="QPT62" s="5"/>
      <c r="QPU62" s="5"/>
      <c r="QPV62" s="5"/>
      <c r="QPW62" s="5"/>
      <c r="QPX62" s="5"/>
      <c r="QPY62" s="5"/>
      <c r="QPZ62" s="5"/>
      <c r="QQA62" s="5"/>
      <c r="QQB62" s="5"/>
      <c r="QQC62" s="5"/>
      <c r="QQD62" s="5"/>
      <c r="QQE62" s="5"/>
      <c r="QQF62" s="5"/>
      <c r="QQG62" s="5"/>
      <c r="QQH62" s="5"/>
      <c r="QQI62" s="5"/>
      <c r="QQJ62" s="5"/>
      <c r="QQK62" s="5"/>
      <c r="QQL62" s="5"/>
      <c r="QQM62" s="5"/>
      <c r="QQN62" s="5"/>
      <c r="QQO62" s="5"/>
      <c r="QQP62" s="5"/>
      <c r="QQQ62" s="5"/>
      <c r="QQR62" s="5"/>
      <c r="QQS62" s="5"/>
      <c r="QQT62" s="5"/>
      <c r="QQU62" s="5"/>
      <c r="QQV62" s="5"/>
      <c r="QQW62" s="5"/>
      <c r="QQX62" s="5"/>
      <c r="QQY62" s="5"/>
      <c r="QQZ62" s="5"/>
      <c r="QRA62" s="5"/>
      <c r="QRB62" s="5"/>
      <c r="QRC62" s="5"/>
      <c r="QRD62" s="5"/>
      <c r="QRE62" s="5"/>
      <c r="QRF62" s="5"/>
      <c r="QRG62" s="5"/>
      <c r="QRH62" s="5"/>
      <c r="QRI62" s="5"/>
      <c r="QRJ62" s="5"/>
      <c r="QRK62" s="5"/>
      <c r="QRL62" s="5"/>
      <c r="QRM62" s="5"/>
      <c r="QRN62" s="5"/>
      <c r="QRO62" s="5"/>
      <c r="QRP62" s="5"/>
      <c r="QRQ62" s="5"/>
      <c r="QRR62" s="5"/>
      <c r="QRS62" s="5"/>
      <c r="QRT62" s="5"/>
      <c r="QRU62" s="5"/>
      <c r="QRV62" s="5"/>
      <c r="QRW62" s="5"/>
      <c r="QRX62" s="5"/>
      <c r="QRY62" s="5"/>
      <c r="QRZ62" s="5"/>
      <c r="QSA62" s="5"/>
      <c r="QSB62" s="5"/>
      <c r="QSC62" s="5"/>
      <c r="QSD62" s="5"/>
      <c r="QSE62" s="5"/>
      <c r="QSF62" s="5"/>
      <c r="QSG62" s="5"/>
      <c r="QSH62" s="5"/>
      <c r="QSI62" s="5"/>
      <c r="QSJ62" s="5"/>
      <c r="QSK62" s="5"/>
      <c r="QSL62" s="5"/>
      <c r="QSM62" s="5"/>
      <c r="QSN62" s="5"/>
      <c r="QSO62" s="5"/>
      <c r="QSP62" s="5"/>
      <c r="QSQ62" s="5"/>
      <c r="QSR62" s="5"/>
      <c r="QSS62" s="5"/>
      <c r="QST62" s="5"/>
      <c r="QSU62" s="5"/>
      <c r="QSV62" s="5"/>
      <c r="QSW62" s="5"/>
      <c r="QSX62" s="5"/>
      <c r="QSY62" s="5"/>
      <c r="QSZ62" s="5"/>
      <c r="QTA62" s="5"/>
      <c r="QTB62" s="5"/>
      <c r="QTC62" s="5"/>
      <c r="QTD62" s="5"/>
      <c r="QTE62" s="5"/>
      <c r="QTF62" s="5"/>
      <c r="QTG62" s="5"/>
      <c r="QTH62" s="5"/>
      <c r="QTI62" s="5"/>
      <c r="QTJ62" s="5"/>
      <c r="QTK62" s="5"/>
      <c r="QTL62" s="5"/>
      <c r="QTM62" s="5"/>
      <c r="QTN62" s="5"/>
      <c r="QTO62" s="5"/>
      <c r="QTP62" s="5"/>
      <c r="QTQ62" s="5"/>
      <c r="QTR62" s="5"/>
      <c r="QTS62" s="5"/>
      <c r="QTT62" s="5"/>
      <c r="QTU62" s="5"/>
      <c r="QTV62" s="5"/>
      <c r="QTW62" s="5"/>
      <c r="QTX62" s="5"/>
      <c r="QTY62" s="5"/>
      <c r="QTZ62" s="5"/>
      <c r="QUA62" s="5"/>
      <c r="QUB62" s="5"/>
      <c r="QUC62" s="5"/>
      <c r="QUD62" s="5"/>
      <c r="QUE62" s="5"/>
      <c r="QUF62" s="5"/>
      <c r="QUG62" s="5"/>
      <c r="QUH62" s="5"/>
      <c r="QUI62" s="5"/>
      <c r="QUJ62" s="5"/>
      <c r="QUK62" s="5"/>
      <c r="QUL62" s="5"/>
      <c r="QUM62" s="5"/>
      <c r="QUN62" s="5"/>
      <c r="QUO62" s="5"/>
      <c r="QUP62" s="5"/>
      <c r="QUQ62" s="5"/>
      <c r="QUR62" s="5"/>
      <c r="QUS62" s="5"/>
      <c r="QUT62" s="5"/>
      <c r="QUU62" s="5"/>
      <c r="QUV62" s="5"/>
      <c r="QUW62" s="5"/>
      <c r="QUX62" s="5"/>
      <c r="QUY62" s="5"/>
      <c r="QUZ62" s="5"/>
      <c r="QVA62" s="5"/>
      <c r="QVB62" s="5"/>
      <c r="QVC62" s="5"/>
      <c r="QVD62" s="5"/>
      <c r="QVE62" s="5"/>
      <c r="QVF62" s="5"/>
      <c r="QVG62" s="5"/>
      <c r="QVH62" s="5"/>
      <c r="QVI62" s="5"/>
      <c r="QVJ62" s="5"/>
      <c r="QVK62" s="5"/>
      <c r="QVL62" s="5"/>
      <c r="QVM62" s="5"/>
      <c r="QVN62" s="5"/>
      <c r="QVO62" s="5"/>
      <c r="QVP62" s="5"/>
      <c r="QVQ62" s="5"/>
      <c r="QVR62" s="5"/>
      <c r="QVS62" s="5"/>
      <c r="QVT62" s="5"/>
      <c r="QVU62" s="5"/>
      <c r="QVV62" s="5"/>
      <c r="QVW62" s="5"/>
      <c r="QVX62" s="5"/>
      <c r="QVY62" s="5"/>
      <c r="QVZ62" s="5"/>
      <c r="QWA62" s="5"/>
      <c r="QWB62" s="5"/>
      <c r="QWC62" s="5"/>
      <c r="QWD62" s="5"/>
      <c r="QWE62" s="5"/>
      <c r="QWF62" s="5"/>
      <c r="QWG62" s="5"/>
      <c r="QWH62" s="5"/>
      <c r="QWI62" s="5"/>
      <c r="QWJ62" s="5"/>
      <c r="QWK62" s="5"/>
      <c r="QWL62" s="5"/>
      <c r="QWM62" s="5"/>
      <c r="QWN62" s="5"/>
      <c r="QWO62" s="5"/>
      <c r="QWP62" s="5"/>
      <c r="QWQ62" s="5"/>
      <c r="QWR62" s="5"/>
      <c r="QWS62" s="5"/>
      <c r="QWT62" s="5"/>
      <c r="QWU62" s="5"/>
      <c r="QWV62" s="5"/>
      <c r="QWW62" s="5"/>
      <c r="QWX62" s="5"/>
      <c r="QWY62" s="5"/>
      <c r="QWZ62" s="5"/>
      <c r="QXA62" s="5"/>
      <c r="QXB62" s="5"/>
      <c r="QXC62" s="5"/>
      <c r="QXD62" s="5"/>
      <c r="QXE62" s="5"/>
      <c r="QXF62" s="5"/>
      <c r="QXG62" s="5"/>
      <c r="QXH62" s="5"/>
      <c r="QXI62" s="5"/>
      <c r="QXJ62" s="5"/>
      <c r="QXK62" s="5"/>
      <c r="QXL62" s="5"/>
      <c r="QXM62" s="5"/>
      <c r="QXN62" s="5"/>
      <c r="QXO62" s="5"/>
      <c r="QXP62" s="5"/>
      <c r="QXQ62" s="5"/>
      <c r="QXR62" s="5"/>
      <c r="QXS62" s="5"/>
      <c r="QXT62" s="5"/>
      <c r="QXU62" s="5"/>
      <c r="QXV62" s="5"/>
      <c r="QXW62" s="5"/>
      <c r="QXX62" s="5"/>
      <c r="QXY62" s="5"/>
      <c r="QXZ62" s="5"/>
      <c r="QYA62" s="5"/>
      <c r="QYB62" s="5"/>
      <c r="QYC62" s="5"/>
      <c r="QYD62" s="5"/>
      <c r="QYE62" s="5"/>
      <c r="QYF62" s="5"/>
      <c r="QYG62" s="5"/>
      <c r="QYH62" s="5"/>
      <c r="QYI62" s="5"/>
      <c r="QYJ62" s="5"/>
      <c r="QYK62" s="5"/>
      <c r="QYL62" s="5"/>
      <c r="QYM62" s="5"/>
      <c r="QYN62" s="5"/>
      <c r="QYO62" s="5"/>
      <c r="QYP62" s="5"/>
      <c r="QYQ62" s="5"/>
      <c r="QYR62" s="5"/>
      <c r="QYS62" s="5"/>
      <c r="QYT62" s="5"/>
      <c r="QYU62" s="5"/>
      <c r="QYV62" s="5"/>
      <c r="QYW62" s="5"/>
      <c r="QYX62" s="5"/>
      <c r="QYY62" s="5"/>
      <c r="QYZ62" s="5"/>
      <c r="QZA62" s="5"/>
      <c r="QZB62" s="5"/>
      <c r="QZC62" s="5"/>
      <c r="QZD62" s="5"/>
      <c r="QZE62" s="5"/>
      <c r="QZF62" s="5"/>
      <c r="QZG62" s="5"/>
      <c r="QZH62" s="5"/>
      <c r="QZI62" s="5"/>
      <c r="QZJ62" s="5"/>
      <c r="QZK62" s="5"/>
      <c r="QZL62" s="5"/>
      <c r="QZM62" s="5"/>
      <c r="QZN62" s="5"/>
      <c r="QZO62" s="5"/>
      <c r="QZP62" s="5"/>
      <c r="QZQ62" s="5"/>
      <c r="QZR62" s="5"/>
      <c r="QZS62" s="5"/>
      <c r="QZT62" s="5"/>
      <c r="QZU62" s="5"/>
      <c r="QZV62" s="5"/>
      <c r="QZW62" s="5"/>
      <c r="QZX62" s="5"/>
      <c r="QZY62" s="5"/>
      <c r="QZZ62" s="5"/>
      <c r="RAA62" s="5"/>
      <c r="RAB62" s="5"/>
      <c r="RAC62" s="5"/>
      <c r="RAD62" s="5"/>
      <c r="RAE62" s="5"/>
      <c r="RAF62" s="5"/>
      <c r="RAG62" s="5"/>
      <c r="RAH62" s="5"/>
      <c r="RAI62" s="5"/>
      <c r="RAJ62" s="5"/>
      <c r="RAK62" s="5"/>
      <c r="RAL62" s="5"/>
      <c r="RAM62" s="5"/>
      <c r="RAN62" s="5"/>
      <c r="RAO62" s="5"/>
      <c r="RAP62" s="5"/>
      <c r="RAQ62" s="5"/>
      <c r="RAR62" s="5"/>
      <c r="RAS62" s="5"/>
      <c r="RAT62" s="5"/>
      <c r="RAU62" s="5"/>
      <c r="RAV62" s="5"/>
      <c r="RAW62" s="5"/>
      <c r="RAX62" s="5"/>
      <c r="RAY62" s="5"/>
      <c r="RAZ62" s="5"/>
      <c r="RBA62" s="5"/>
      <c r="RBB62" s="5"/>
      <c r="RBC62" s="5"/>
      <c r="RBD62" s="5"/>
      <c r="RBE62" s="5"/>
      <c r="RBF62" s="5"/>
      <c r="RBG62" s="5"/>
      <c r="RBH62" s="5"/>
      <c r="RBI62" s="5"/>
      <c r="RBJ62" s="5"/>
      <c r="RBK62" s="5"/>
      <c r="RBL62" s="5"/>
      <c r="RBM62" s="5"/>
      <c r="RBN62" s="5"/>
      <c r="RBO62" s="5"/>
      <c r="RBP62" s="5"/>
      <c r="RBQ62" s="5"/>
      <c r="RBR62" s="5"/>
      <c r="RBS62" s="5"/>
      <c r="RBT62" s="5"/>
      <c r="RBU62" s="5"/>
      <c r="RBV62" s="5"/>
      <c r="RBW62" s="5"/>
      <c r="RBX62" s="5"/>
      <c r="RBY62" s="5"/>
      <c r="RBZ62" s="5"/>
      <c r="RCA62" s="5"/>
      <c r="RCB62" s="5"/>
      <c r="RCC62" s="5"/>
      <c r="RCD62" s="5"/>
      <c r="RCE62" s="5"/>
      <c r="RCF62" s="5"/>
      <c r="RCG62" s="5"/>
      <c r="RCH62" s="5"/>
      <c r="RCI62" s="5"/>
      <c r="RCJ62" s="5"/>
      <c r="RCK62" s="5"/>
      <c r="RCL62" s="5"/>
      <c r="RCM62" s="5"/>
      <c r="RCN62" s="5"/>
      <c r="RCO62" s="5"/>
      <c r="RCP62" s="5"/>
      <c r="RCQ62" s="5"/>
      <c r="RCR62" s="5"/>
      <c r="RCS62" s="5"/>
      <c r="RCT62" s="5"/>
      <c r="RCU62" s="5"/>
      <c r="RCV62" s="5"/>
      <c r="RCW62" s="5"/>
      <c r="RCX62" s="5"/>
      <c r="RCY62" s="5"/>
      <c r="RCZ62" s="5"/>
      <c r="RDA62" s="5"/>
      <c r="RDB62" s="5"/>
      <c r="RDC62" s="5"/>
      <c r="RDD62" s="5"/>
      <c r="RDE62" s="5"/>
      <c r="RDF62" s="5"/>
      <c r="RDG62" s="5"/>
      <c r="RDH62" s="5"/>
      <c r="RDI62" s="5"/>
      <c r="RDJ62" s="5"/>
      <c r="RDK62" s="5"/>
      <c r="RDL62" s="5"/>
      <c r="RDM62" s="5"/>
      <c r="RDN62" s="5"/>
      <c r="RDO62" s="5"/>
      <c r="RDP62" s="5"/>
      <c r="RDQ62" s="5"/>
      <c r="RDR62" s="5"/>
      <c r="RDS62" s="5"/>
      <c r="RDT62" s="5"/>
      <c r="RDU62" s="5"/>
      <c r="RDV62" s="5"/>
      <c r="RDW62" s="5"/>
      <c r="RDX62" s="5"/>
      <c r="RDY62" s="5"/>
      <c r="RDZ62" s="5"/>
      <c r="REA62" s="5"/>
      <c r="REB62" s="5"/>
      <c r="REC62" s="5"/>
      <c r="RED62" s="5"/>
      <c r="REE62" s="5"/>
      <c r="REF62" s="5"/>
      <c r="REG62" s="5"/>
      <c r="REH62" s="5"/>
      <c r="REI62" s="5"/>
      <c r="REJ62" s="5"/>
      <c r="REK62" s="5"/>
      <c r="REL62" s="5"/>
      <c r="REM62" s="5"/>
      <c r="REN62" s="5"/>
      <c r="REO62" s="5"/>
      <c r="REP62" s="5"/>
      <c r="REQ62" s="5"/>
      <c r="RER62" s="5"/>
      <c r="RES62" s="5"/>
      <c r="RET62" s="5"/>
      <c r="REU62" s="5"/>
      <c r="REV62" s="5"/>
      <c r="REW62" s="5"/>
      <c r="REX62" s="5"/>
      <c r="REY62" s="5"/>
      <c r="REZ62" s="5"/>
      <c r="RFA62" s="5"/>
      <c r="RFB62" s="5"/>
      <c r="RFC62" s="5"/>
      <c r="RFD62" s="5"/>
      <c r="RFE62" s="5"/>
      <c r="RFF62" s="5"/>
      <c r="RFG62" s="5"/>
      <c r="RFH62" s="5"/>
      <c r="RFI62" s="5"/>
      <c r="RFJ62" s="5"/>
      <c r="RFK62" s="5"/>
      <c r="RFL62" s="5"/>
      <c r="RFM62" s="5"/>
      <c r="RFN62" s="5"/>
      <c r="RFO62" s="5"/>
      <c r="RFP62" s="5"/>
      <c r="RFQ62" s="5"/>
      <c r="RFR62" s="5"/>
      <c r="RFS62" s="5"/>
      <c r="RFT62" s="5"/>
      <c r="RFU62" s="5"/>
      <c r="RFV62" s="5"/>
      <c r="RFW62" s="5"/>
      <c r="RFX62" s="5"/>
      <c r="RFY62" s="5"/>
      <c r="RFZ62" s="5"/>
      <c r="RGA62" s="5"/>
      <c r="RGB62" s="5"/>
      <c r="RGC62" s="5"/>
      <c r="RGD62" s="5"/>
      <c r="RGE62" s="5"/>
      <c r="RGF62" s="5"/>
      <c r="RGG62" s="5"/>
      <c r="RGH62" s="5"/>
      <c r="RGI62" s="5"/>
      <c r="RGJ62" s="5"/>
      <c r="RGK62" s="5"/>
      <c r="RGL62" s="5"/>
      <c r="RGM62" s="5"/>
      <c r="RGN62" s="5"/>
      <c r="RGO62" s="5"/>
      <c r="RGP62" s="5"/>
      <c r="RGQ62" s="5"/>
      <c r="RGR62" s="5"/>
      <c r="RGS62" s="5"/>
      <c r="RGT62" s="5"/>
      <c r="RGU62" s="5"/>
      <c r="RGV62" s="5"/>
      <c r="RGW62" s="5"/>
      <c r="RGX62" s="5"/>
      <c r="RGY62" s="5"/>
      <c r="RGZ62" s="5"/>
      <c r="RHA62" s="5"/>
      <c r="RHB62" s="5"/>
      <c r="RHC62" s="5"/>
      <c r="RHD62" s="5"/>
      <c r="RHE62" s="5"/>
      <c r="RHF62" s="5"/>
      <c r="RHG62" s="5"/>
      <c r="RHH62" s="5"/>
      <c r="RHI62" s="5"/>
      <c r="RHJ62" s="5"/>
      <c r="RHK62" s="5"/>
      <c r="RHL62" s="5"/>
      <c r="RHM62" s="5"/>
      <c r="RHN62" s="5"/>
      <c r="RHO62" s="5"/>
      <c r="RHP62" s="5"/>
      <c r="RHQ62" s="5"/>
      <c r="RHR62" s="5"/>
      <c r="RHS62" s="5"/>
      <c r="RHT62" s="5"/>
      <c r="RHU62" s="5"/>
      <c r="RHV62" s="5"/>
      <c r="RHW62" s="5"/>
      <c r="RHX62" s="5"/>
      <c r="RHY62" s="5"/>
      <c r="RHZ62" s="5"/>
      <c r="RIA62" s="5"/>
      <c r="RIB62" s="5"/>
      <c r="RIC62" s="5"/>
      <c r="RID62" s="5"/>
      <c r="RIE62" s="5"/>
      <c r="RIF62" s="5"/>
      <c r="RIG62" s="5"/>
      <c r="RIH62" s="5"/>
      <c r="RII62" s="5"/>
      <c r="RIJ62" s="5"/>
      <c r="RIK62" s="5"/>
      <c r="RIL62" s="5"/>
      <c r="RIM62" s="5"/>
      <c r="RIN62" s="5"/>
      <c r="RIO62" s="5"/>
      <c r="RIP62" s="5"/>
      <c r="RIQ62" s="5"/>
      <c r="RIR62" s="5"/>
      <c r="RIS62" s="5"/>
      <c r="RIT62" s="5"/>
      <c r="RIU62" s="5"/>
      <c r="RIV62" s="5"/>
      <c r="RIW62" s="5"/>
      <c r="RIX62" s="5"/>
      <c r="RIY62" s="5"/>
      <c r="RIZ62" s="5"/>
      <c r="RJA62" s="5"/>
      <c r="RJB62" s="5"/>
      <c r="RJC62" s="5"/>
      <c r="RJD62" s="5"/>
      <c r="RJE62" s="5"/>
      <c r="RJF62" s="5"/>
      <c r="RJG62" s="5"/>
      <c r="RJH62" s="5"/>
      <c r="RJI62" s="5"/>
      <c r="RJJ62" s="5"/>
      <c r="RJK62" s="5"/>
      <c r="RJL62" s="5"/>
      <c r="RJM62" s="5"/>
      <c r="RJN62" s="5"/>
      <c r="RJO62" s="5"/>
      <c r="RJP62" s="5"/>
      <c r="RJQ62" s="5"/>
      <c r="RJR62" s="5"/>
      <c r="RJS62" s="5"/>
      <c r="RJT62" s="5"/>
      <c r="RJU62" s="5"/>
      <c r="RJV62" s="5"/>
      <c r="RJW62" s="5"/>
      <c r="RJX62" s="5"/>
      <c r="RJY62" s="5"/>
      <c r="RJZ62" s="5"/>
      <c r="RKA62" s="5"/>
      <c r="RKB62" s="5"/>
      <c r="RKC62" s="5"/>
      <c r="RKD62" s="5"/>
      <c r="RKE62" s="5"/>
      <c r="RKF62" s="5"/>
      <c r="RKG62" s="5"/>
      <c r="RKH62" s="5"/>
      <c r="RKI62" s="5"/>
      <c r="RKJ62" s="5"/>
      <c r="RKK62" s="5"/>
      <c r="RKL62" s="5"/>
      <c r="RKM62" s="5"/>
      <c r="RKN62" s="5"/>
      <c r="RKO62" s="5"/>
      <c r="RKP62" s="5"/>
      <c r="RKQ62" s="5"/>
      <c r="RKR62" s="5"/>
      <c r="RKS62" s="5"/>
      <c r="RKT62" s="5"/>
      <c r="RKU62" s="5"/>
      <c r="RKV62" s="5"/>
      <c r="RKW62" s="5"/>
      <c r="RKX62" s="5"/>
      <c r="RKY62" s="5"/>
      <c r="RKZ62" s="5"/>
      <c r="RLA62" s="5"/>
      <c r="RLB62" s="5"/>
      <c r="RLC62" s="5"/>
      <c r="RLD62" s="5"/>
      <c r="RLE62" s="5"/>
      <c r="RLF62" s="5"/>
      <c r="RLG62" s="5"/>
      <c r="RLH62" s="5"/>
      <c r="RLI62" s="5"/>
      <c r="RLJ62" s="5"/>
      <c r="RLK62" s="5"/>
      <c r="RLL62" s="5"/>
      <c r="RLM62" s="5"/>
      <c r="RLN62" s="5"/>
      <c r="RLO62" s="5"/>
      <c r="RLP62" s="5"/>
      <c r="RLQ62" s="5"/>
      <c r="RLR62" s="5"/>
      <c r="RLS62" s="5"/>
      <c r="RLT62" s="5"/>
      <c r="RLU62" s="5"/>
      <c r="RLV62" s="5"/>
      <c r="RLW62" s="5"/>
      <c r="RLX62" s="5"/>
      <c r="RLY62" s="5"/>
      <c r="RLZ62" s="5"/>
      <c r="RMA62" s="5"/>
      <c r="RMB62" s="5"/>
      <c r="RMC62" s="5"/>
      <c r="RMD62" s="5"/>
      <c r="RME62" s="5"/>
      <c r="RMF62" s="5"/>
      <c r="RMG62" s="5"/>
      <c r="RMH62" s="5"/>
      <c r="RMI62" s="5"/>
      <c r="RMJ62" s="5"/>
      <c r="RMK62" s="5"/>
      <c r="RML62" s="5"/>
      <c r="RMM62" s="5"/>
      <c r="RMN62" s="5"/>
      <c r="RMO62" s="5"/>
      <c r="RMP62" s="5"/>
      <c r="RMQ62" s="5"/>
      <c r="RMR62" s="5"/>
      <c r="RMS62" s="5"/>
      <c r="RMT62" s="5"/>
      <c r="RMU62" s="5"/>
      <c r="RMV62" s="5"/>
      <c r="RMW62" s="5"/>
      <c r="RMX62" s="5"/>
      <c r="RMY62" s="5"/>
      <c r="RMZ62" s="5"/>
      <c r="RNA62" s="5"/>
      <c r="RNB62" s="5"/>
      <c r="RNC62" s="5"/>
      <c r="RND62" s="5"/>
      <c r="RNE62" s="5"/>
      <c r="RNF62" s="5"/>
      <c r="RNG62" s="5"/>
      <c r="RNH62" s="5"/>
      <c r="RNI62" s="5"/>
      <c r="RNJ62" s="5"/>
      <c r="RNK62" s="5"/>
      <c r="RNL62" s="5"/>
      <c r="RNM62" s="5"/>
      <c r="RNN62" s="5"/>
      <c r="RNO62" s="5"/>
      <c r="RNP62" s="5"/>
      <c r="RNQ62" s="5"/>
      <c r="RNR62" s="5"/>
      <c r="RNS62" s="5"/>
      <c r="RNT62" s="5"/>
      <c r="RNU62" s="5"/>
      <c r="RNV62" s="5"/>
      <c r="RNW62" s="5"/>
      <c r="RNX62" s="5"/>
      <c r="RNY62" s="5"/>
      <c r="RNZ62" s="5"/>
      <c r="ROA62" s="5"/>
      <c r="ROB62" s="5"/>
      <c r="ROC62" s="5"/>
      <c r="ROD62" s="5"/>
      <c r="ROE62" s="5"/>
      <c r="ROF62" s="5"/>
      <c r="ROG62" s="5"/>
      <c r="ROH62" s="5"/>
      <c r="ROI62" s="5"/>
      <c r="ROJ62" s="5"/>
      <c r="ROK62" s="5"/>
      <c r="ROL62" s="5"/>
      <c r="ROM62" s="5"/>
      <c r="RON62" s="5"/>
      <c r="ROO62" s="5"/>
      <c r="ROP62" s="5"/>
      <c r="ROQ62" s="5"/>
      <c r="ROR62" s="5"/>
      <c r="ROS62" s="5"/>
      <c r="ROT62" s="5"/>
      <c r="ROU62" s="5"/>
      <c r="ROV62" s="5"/>
      <c r="ROW62" s="5"/>
      <c r="ROX62" s="5"/>
      <c r="ROY62" s="5"/>
      <c r="ROZ62" s="5"/>
      <c r="RPA62" s="5"/>
      <c r="RPB62" s="5"/>
      <c r="RPC62" s="5"/>
      <c r="RPD62" s="5"/>
      <c r="RPE62" s="5"/>
      <c r="RPF62" s="5"/>
      <c r="RPG62" s="5"/>
      <c r="RPH62" s="5"/>
      <c r="RPI62" s="5"/>
      <c r="RPJ62" s="5"/>
      <c r="RPK62" s="5"/>
      <c r="RPL62" s="5"/>
      <c r="RPM62" s="5"/>
      <c r="RPN62" s="5"/>
      <c r="RPO62" s="5"/>
      <c r="RPP62" s="5"/>
      <c r="RPQ62" s="5"/>
      <c r="RPR62" s="5"/>
      <c r="RPS62" s="5"/>
      <c r="RPT62" s="5"/>
      <c r="RPU62" s="5"/>
      <c r="RPV62" s="5"/>
      <c r="RPW62" s="5"/>
      <c r="RPX62" s="5"/>
      <c r="RPY62" s="5"/>
      <c r="RPZ62" s="5"/>
      <c r="RQA62" s="5"/>
      <c r="RQB62" s="5"/>
      <c r="RQC62" s="5"/>
      <c r="RQD62" s="5"/>
      <c r="RQE62" s="5"/>
      <c r="RQF62" s="5"/>
      <c r="RQG62" s="5"/>
      <c r="RQH62" s="5"/>
      <c r="RQI62" s="5"/>
      <c r="RQJ62" s="5"/>
      <c r="RQK62" s="5"/>
      <c r="RQL62" s="5"/>
      <c r="RQM62" s="5"/>
      <c r="RQN62" s="5"/>
      <c r="RQO62" s="5"/>
      <c r="RQP62" s="5"/>
      <c r="RQQ62" s="5"/>
      <c r="RQR62" s="5"/>
      <c r="RQS62" s="5"/>
      <c r="RQT62" s="5"/>
      <c r="RQU62" s="5"/>
      <c r="RQV62" s="5"/>
      <c r="RQW62" s="5"/>
      <c r="RQX62" s="5"/>
      <c r="RQY62" s="5"/>
      <c r="RQZ62" s="5"/>
      <c r="RRA62" s="5"/>
      <c r="RRB62" s="5"/>
      <c r="RRC62" s="5"/>
      <c r="RRD62" s="5"/>
      <c r="RRE62" s="5"/>
      <c r="RRF62" s="5"/>
      <c r="RRG62" s="5"/>
      <c r="RRH62" s="5"/>
      <c r="RRI62" s="5"/>
      <c r="RRJ62" s="5"/>
      <c r="RRK62" s="5"/>
      <c r="RRL62" s="5"/>
      <c r="RRM62" s="5"/>
      <c r="RRN62" s="5"/>
      <c r="RRO62" s="5"/>
      <c r="RRP62" s="5"/>
      <c r="RRQ62" s="5"/>
      <c r="RRR62" s="5"/>
      <c r="RRS62" s="5"/>
      <c r="RRT62" s="5"/>
      <c r="RRU62" s="5"/>
      <c r="RRV62" s="5"/>
      <c r="RRW62" s="5"/>
      <c r="RRX62" s="5"/>
      <c r="RRY62" s="5"/>
      <c r="RRZ62" s="5"/>
      <c r="RSA62" s="5"/>
      <c r="RSB62" s="5"/>
      <c r="RSC62" s="5"/>
      <c r="RSD62" s="5"/>
      <c r="RSE62" s="5"/>
      <c r="RSF62" s="5"/>
      <c r="RSG62" s="5"/>
      <c r="RSH62" s="5"/>
      <c r="RSI62" s="5"/>
      <c r="RSJ62" s="5"/>
      <c r="RSK62" s="5"/>
      <c r="RSL62" s="5"/>
      <c r="RSM62" s="5"/>
      <c r="RSN62" s="5"/>
      <c r="RSO62" s="5"/>
      <c r="RSP62" s="5"/>
      <c r="RSQ62" s="5"/>
      <c r="RSR62" s="5"/>
      <c r="RSS62" s="5"/>
      <c r="RST62" s="5"/>
      <c r="RSU62" s="5"/>
      <c r="RSV62" s="5"/>
      <c r="RSW62" s="5"/>
      <c r="RSX62" s="5"/>
      <c r="RSY62" s="5"/>
      <c r="RSZ62" s="5"/>
      <c r="RTA62" s="5"/>
      <c r="RTB62" s="5"/>
      <c r="RTC62" s="5"/>
      <c r="RTD62" s="5"/>
      <c r="RTE62" s="5"/>
      <c r="RTF62" s="5"/>
      <c r="RTG62" s="5"/>
      <c r="RTH62" s="5"/>
      <c r="RTI62" s="5"/>
      <c r="RTJ62" s="5"/>
      <c r="RTK62" s="5"/>
      <c r="RTL62" s="5"/>
      <c r="RTM62" s="5"/>
      <c r="RTN62" s="5"/>
      <c r="RTO62" s="5"/>
      <c r="RTP62" s="5"/>
      <c r="RTQ62" s="5"/>
      <c r="RTR62" s="5"/>
      <c r="RTS62" s="5"/>
      <c r="RTT62" s="5"/>
      <c r="RTU62" s="5"/>
      <c r="RTV62" s="5"/>
      <c r="RTW62" s="5"/>
      <c r="RTX62" s="5"/>
      <c r="RTY62" s="5"/>
      <c r="RTZ62" s="5"/>
      <c r="RUA62" s="5"/>
      <c r="RUB62" s="5"/>
      <c r="RUC62" s="5"/>
      <c r="RUD62" s="5"/>
      <c r="RUE62" s="5"/>
      <c r="RUF62" s="5"/>
      <c r="RUG62" s="5"/>
      <c r="RUH62" s="5"/>
      <c r="RUI62" s="5"/>
      <c r="RUJ62" s="5"/>
      <c r="RUK62" s="5"/>
      <c r="RUL62" s="5"/>
      <c r="RUM62" s="5"/>
      <c r="RUN62" s="5"/>
      <c r="RUO62" s="5"/>
      <c r="RUP62" s="5"/>
      <c r="RUQ62" s="5"/>
      <c r="RUR62" s="5"/>
      <c r="RUS62" s="5"/>
      <c r="RUT62" s="5"/>
      <c r="RUU62" s="5"/>
      <c r="RUV62" s="5"/>
      <c r="RUW62" s="5"/>
      <c r="RUX62" s="5"/>
      <c r="RUY62" s="5"/>
      <c r="RUZ62" s="5"/>
      <c r="RVA62" s="5"/>
      <c r="RVB62" s="5"/>
      <c r="RVC62" s="5"/>
      <c r="RVD62" s="5"/>
      <c r="RVE62" s="5"/>
      <c r="RVF62" s="5"/>
      <c r="RVG62" s="5"/>
      <c r="RVH62" s="5"/>
      <c r="RVI62" s="5"/>
      <c r="RVJ62" s="5"/>
      <c r="RVK62" s="5"/>
      <c r="RVL62" s="5"/>
      <c r="RVM62" s="5"/>
      <c r="RVN62" s="5"/>
      <c r="RVO62" s="5"/>
      <c r="RVP62" s="5"/>
      <c r="RVQ62" s="5"/>
      <c r="RVR62" s="5"/>
      <c r="RVS62" s="5"/>
      <c r="RVT62" s="5"/>
      <c r="RVU62" s="5"/>
      <c r="RVV62" s="5"/>
      <c r="RVW62" s="5"/>
      <c r="RVX62" s="5"/>
      <c r="RVY62" s="5"/>
      <c r="RVZ62" s="5"/>
      <c r="RWA62" s="5"/>
      <c r="RWB62" s="5"/>
      <c r="RWC62" s="5"/>
      <c r="RWD62" s="5"/>
      <c r="RWE62" s="5"/>
      <c r="RWF62" s="5"/>
      <c r="RWG62" s="5"/>
      <c r="RWH62" s="5"/>
      <c r="RWI62" s="5"/>
      <c r="RWJ62" s="5"/>
      <c r="RWK62" s="5"/>
      <c r="RWL62" s="5"/>
      <c r="RWM62" s="5"/>
      <c r="RWN62" s="5"/>
      <c r="RWO62" s="5"/>
      <c r="RWP62" s="5"/>
      <c r="RWQ62" s="5"/>
      <c r="RWR62" s="5"/>
      <c r="RWS62" s="5"/>
      <c r="RWT62" s="5"/>
      <c r="RWU62" s="5"/>
      <c r="RWV62" s="5"/>
      <c r="RWW62" s="5"/>
      <c r="RWX62" s="5"/>
      <c r="RWY62" s="5"/>
      <c r="RWZ62" s="5"/>
      <c r="RXA62" s="5"/>
      <c r="RXB62" s="5"/>
      <c r="RXC62" s="5"/>
      <c r="RXD62" s="5"/>
      <c r="RXE62" s="5"/>
      <c r="RXF62" s="5"/>
      <c r="RXG62" s="5"/>
      <c r="RXH62" s="5"/>
      <c r="RXI62" s="5"/>
      <c r="RXJ62" s="5"/>
      <c r="RXK62" s="5"/>
      <c r="RXL62" s="5"/>
      <c r="RXM62" s="5"/>
      <c r="RXN62" s="5"/>
      <c r="RXO62" s="5"/>
      <c r="RXP62" s="5"/>
      <c r="RXQ62" s="5"/>
      <c r="RXR62" s="5"/>
      <c r="RXS62" s="5"/>
      <c r="RXT62" s="5"/>
      <c r="RXU62" s="5"/>
      <c r="RXV62" s="5"/>
      <c r="RXW62" s="5"/>
      <c r="RXX62" s="5"/>
      <c r="RXY62" s="5"/>
      <c r="RXZ62" s="5"/>
      <c r="RYA62" s="5"/>
      <c r="RYB62" s="5"/>
      <c r="RYC62" s="5"/>
      <c r="RYD62" s="5"/>
      <c r="RYE62" s="5"/>
      <c r="RYF62" s="5"/>
      <c r="RYG62" s="5"/>
      <c r="RYH62" s="5"/>
      <c r="RYI62" s="5"/>
      <c r="RYJ62" s="5"/>
      <c r="RYK62" s="5"/>
      <c r="RYL62" s="5"/>
      <c r="RYM62" s="5"/>
      <c r="RYN62" s="5"/>
      <c r="RYO62" s="5"/>
      <c r="RYP62" s="5"/>
      <c r="RYQ62" s="5"/>
      <c r="RYR62" s="5"/>
      <c r="RYS62" s="5"/>
      <c r="RYT62" s="5"/>
      <c r="RYU62" s="5"/>
      <c r="RYV62" s="5"/>
      <c r="RYW62" s="5"/>
      <c r="RYX62" s="5"/>
      <c r="RYY62" s="5"/>
      <c r="RYZ62" s="5"/>
      <c r="RZA62" s="5"/>
      <c r="RZB62" s="5"/>
      <c r="RZC62" s="5"/>
      <c r="RZD62" s="5"/>
      <c r="RZE62" s="5"/>
      <c r="RZF62" s="5"/>
      <c r="RZG62" s="5"/>
      <c r="RZH62" s="5"/>
      <c r="RZI62" s="5"/>
      <c r="RZJ62" s="5"/>
      <c r="RZK62" s="5"/>
      <c r="RZL62" s="5"/>
      <c r="RZM62" s="5"/>
      <c r="RZN62" s="5"/>
      <c r="RZO62" s="5"/>
      <c r="RZP62" s="5"/>
      <c r="RZQ62" s="5"/>
      <c r="RZR62" s="5"/>
      <c r="RZS62" s="5"/>
      <c r="RZT62" s="5"/>
      <c r="RZU62" s="5"/>
      <c r="RZV62" s="5"/>
      <c r="RZW62" s="5"/>
      <c r="RZX62" s="5"/>
      <c r="RZY62" s="5"/>
      <c r="RZZ62" s="5"/>
      <c r="SAA62" s="5"/>
      <c r="SAB62" s="5"/>
      <c r="SAC62" s="5"/>
      <c r="SAD62" s="5"/>
      <c r="SAE62" s="5"/>
      <c r="SAF62" s="5"/>
      <c r="SAG62" s="5"/>
      <c r="SAH62" s="5"/>
      <c r="SAI62" s="5"/>
      <c r="SAJ62" s="5"/>
      <c r="SAK62" s="5"/>
      <c r="SAL62" s="5"/>
      <c r="SAM62" s="5"/>
      <c r="SAN62" s="5"/>
      <c r="SAO62" s="5"/>
      <c r="SAP62" s="5"/>
      <c r="SAQ62" s="5"/>
      <c r="SAR62" s="5"/>
      <c r="SAS62" s="5"/>
      <c r="SAT62" s="5"/>
      <c r="SAU62" s="5"/>
      <c r="SAV62" s="5"/>
      <c r="SAW62" s="5"/>
      <c r="SAX62" s="5"/>
      <c r="SAY62" s="5"/>
      <c r="SAZ62" s="5"/>
      <c r="SBA62" s="5"/>
      <c r="SBB62" s="5"/>
      <c r="SBC62" s="5"/>
      <c r="SBD62" s="5"/>
      <c r="SBE62" s="5"/>
      <c r="SBF62" s="5"/>
      <c r="SBG62" s="5"/>
      <c r="SBH62" s="5"/>
      <c r="SBI62" s="5"/>
      <c r="SBJ62" s="5"/>
      <c r="SBK62" s="5"/>
      <c r="SBL62" s="5"/>
      <c r="SBM62" s="5"/>
      <c r="SBN62" s="5"/>
      <c r="SBO62" s="5"/>
      <c r="SBP62" s="5"/>
      <c r="SBQ62" s="5"/>
      <c r="SBR62" s="5"/>
      <c r="SBS62" s="5"/>
      <c r="SBT62" s="5"/>
      <c r="SBU62" s="5"/>
      <c r="SBV62" s="5"/>
      <c r="SBW62" s="5"/>
      <c r="SBX62" s="5"/>
      <c r="SBY62" s="5"/>
      <c r="SBZ62" s="5"/>
      <c r="SCA62" s="5"/>
      <c r="SCB62" s="5"/>
      <c r="SCC62" s="5"/>
      <c r="SCD62" s="5"/>
      <c r="SCE62" s="5"/>
      <c r="SCF62" s="5"/>
      <c r="SCG62" s="5"/>
      <c r="SCH62" s="5"/>
      <c r="SCI62" s="5"/>
      <c r="SCJ62" s="5"/>
      <c r="SCK62" s="5"/>
      <c r="SCL62" s="5"/>
      <c r="SCM62" s="5"/>
      <c r="SCN62" s="5"/>
      <c r="SCO62" s="5"/>
      <c r="SCP62" s="5"/>
      <c r="SCQ62" s="5"/>
      <c r="SCR62" s="5"/>
      <c r="SCS62" s="5"/>
      <c r="SCT62" s="5"/>
      <c r="SCU62" s="5"/>
      <c r="SCV62" s="5"/>
      <c r="SCW62" s="5"/>
      <c r="SCX62" s="5"/>
      <c r="SCY62" s="5"/>
      <c r="SCZ62" s="5"/>
      <c r="SDA62" s="5"/>
      <c r="SDB62" s="5"/>
      <c r="SDC62" s="5"/>
      <c r="SDD62" s="5"/>
      <c r="SDE62" s="5"/>
      <c r="SDF62" s="5"/>
      <c r="SDG62" s="5"/>
      <c r="SDH62" s="5"/>
      <c r="SDI62" s="5"/>
      <c r="SDJ62" s="5"/>
      <c r="SDK62" s="5"/>
      <c r="SDL62" s="5"/>
      <c r="SDM62" s="5"/>
      <c r="SDN62" s="5"/>
      <c r="SDO62" s="5"/>
      <c r="SDP62" s="5"/>
      <c r="SDQ62" s="5"/>
      <c r="SDR62" s="5"/>
      <c r="SDS62" s="5"/>
      <c r="SDT62" s="5"/>
      <c r="SDU62" s="5"/>
      <c r="SDV62" s="5"/>
      <c r="SDW62" s="5"/>
      <c r="SDX62" s="5"/>
      <c r="SDY62" s="5"/>
      <c r="SDZ62" s="5"/>
      <c r="SEA62" s="5"/>
      <c r="SEB62" s="5"/>
      <c r="SEC62" s="5"/>
      <c r="SED62" s="5"/>
      <c r="SEE62" s="5"/>
      <c r="SEF62" s="5"/>
      <c r="SEG62" s="5"/>
      <c r="SEH62" s="5"/>
      <c r="SEI62" s="5"/>
      <c r="SEJ62" s="5"/>
      <c r="SEK62" s="5"/>
      <c r="SEL62" s="5"/>
      <c r="SEM62" s="5"/>
      <c r="SEN62" s="5"/>
      <c r="SEO62" s="5"/>
      <c r="SEP62" s="5"/>
      <c r="SEQ62" s="5"/>
      <c r="SER62" s="5"/>
      <c r="SES62" s="5"/>
      <c r="SET62" s="5"/>
      <c r="SEU62" s="5"/>
      <c r="SEV62" s="5"/>
      <c r="SEW62" s="5"/>
      <c r="SEX62" s="5"/>
      <c r="SEY62" s="5"/>
      <c r="SEZ62" s="5"/>
      <c r="SFA62" s="5"/>
      <c r="SFB62" s="5"/>
      <c r="SFC62" s="5"/>
      <c r="SFD62" s="5"/>
      <c r="SFE62" s="5"/>
      <c r="SFF62" s="5"/>
      <c r="SFG62" s="5"/>
      <c r="SFH62" s="5"/>
      <c r="SFI62" s="5"/>
      <c r="SFJ62" s="5"/>
      <c r="SFK62" s="5"/>
      <c r="SFL62" s="5"/>
      <c r="SFM62" s="5"/>
      <c r="SFN62" s="5"/>
      <c r="SFO62" s="5"/>
      <c r="SFP62" s="5"/>
      <c r="SFQ62" s="5"/>
      <c r="SFR62" s="5"/>
      <c r="SFS62" s="5"/>
      <c r="SFT62" s="5"/>
      <c r="SFU62" s="5"/>
      <c r="SFV62" s="5"/>
      <c r="SFW62" s="5"/>
      <c r="SFX62" s="5"/>
      <c r="SFY62" s="5"/>
      <c r="SFZ62" s="5"/>
      <c r="SGA62" s="5"/>
      <c r="SGB62" s="5"/>
      <c r="SGC62" s="5"/>
      <c r="SGD62" s="5"/>
      <c r="SGE62" s="5"/>
      <c r="SGF62" s="5"/>
      <c r="SGG62" s="5"/>
      <c r="SGH62" s="5"/>
      <c r="SGI62" s="5"/>
      <c r="SGJ62" s="5"/>
      <c r="SGK62" s="5"/>
      <c r="SGL62" s="5"/>
      <c r="SGM62" s="5"/>
      <c r="SGN62" s="5"/>
      <c r="SGO62" s="5"/>
      <c r="SGP62" s="5"/>
      <c r="SGQ62" s="5"/>
      <c r="SGR62" s="5"/>
      <c r="SGS62" s="5"/>
      <c r="SGT62" s="5"/>
      <c r="SGU62" s="5"/>
      <c r="SGV62" s="5"/>
      <c r="SGW62" s="5"/>
      <c r="SGX62" s="5"/>
      <c r="SGY62" s="5"/>
      <c r="SGZ62" s="5"/>
      <c r="SHA62" s="5"/>
      <c r="SHB62" s="5"/>
      <c r="SHC62" s="5"/>
      <c r="SHD62" s="5"/>
      <c r="SHE62" s="5"/>
      <c r="SHF62" s="5"/>
      <c r="SHG62" s="5"/>
      <c r="SHH62" s="5"/>
      <c r="SHI62" s="5"/>
      <c r="SHJ62" s="5"/>
      <c r="SHK62" s="5"/>
      <c r="SHL62" s="5"/>
      <c r="SHM62" s="5"/>
      <c r="SHN62" s="5"/>
      <c r="SHO62" s="5"/>
      <c r="SHP62" s="5"/>
      <c r="SHQ62" s="5"/>
      <c r="SHR62" s="5"/>
      <c r="SHS62" s="5"/>
      <c r="SHT62" s="5"/>
      <c r="SHU62" s="5"/>
      <c r="SHV62" s="5"/>
      <c r="SHW62" s="5"/>
      <c r="SHX62" s="5"/>
      <c r="SHY62" s="5"/>
      <c r="SHZ62" s="5"/>
      <c r="SIA62" s="5"/>
      <c r="SIB62" s="5"/>
      <c r="SIC62" s="5"/>
      <c r="SID62" s="5"/>
      <c r="SIE62" s="5"/>
      <c r="SIF62" s="5"/>
      <c r="SIG62" s="5"/>
      <c r="SIH62" s="5"/>
      <c r="SII62" s="5"/>
      <c r="SIJ62" s="5"/>
      <c r="SIK62" s="5"/>
      <c r="SIL62" s="5"/>
      <c r="SIM62" s="5"/>
      <c r="SIN62" s="5"/>
      <c r="SIO62" s="5"/>
      <c r="SIP62" s="5"/>
      <c r="SIQ62" s="5"/>
      <c r="SIR62" s="5"/>
      <c r="SIS62" s="5"/>
      <c r="SIT62" s="5"/>
      <c r="SIU62" s="5"/>
      <c r="SIV62" s="5"/>
      <c r="SIW62" s="5"/>
      <c r="SIX62" s="5"/>
      <c r="SIY62" s="5"/>
      <c r="SIZ62" s="5"/>
      <c r="SJA62" s="5"/>
      <c r="SJB62" s="5"/>
      <c r="SJC62" s="5"/>
      <c r="SJD62" s="5"/>
      <c r="SJE62" s="5"/>
      <c r="SJF62" s="5"/>
      <c r="SJG62" s="5"/>
      <c r="SJH62" s="5"/>
      <c r="SJI62" s="5"/>
      <c r="SJJ62" s="5"/>
      <c r="SJK62" s="5"/>
      <c r="SJL62" s="5"/>
      <c r="SJM62" s="5"/>
      <c r="SJN62" s="5"/>
      <c r="SJO62" s="5"/>
      <c r="SJP62" s="5"/>
      <c r="SJQ62" s="5"/>
      <c r="SJR62" s="5"/>
      <c r="SJS62" s="5"/>
      <c r="SJT62" s="5"/>
      <c r="SJU62" s="5"/>
      <c r="SJV62" s="5"/>
      <c r="SJW62" s="5"/>
      <c r="SJX62" s="5"/>
      <c r="SJY62" s="5"/>
      <c r="SJZ62" s="5"/>
      <c r="SKA62" s="5"/>
      <c r="SKB62" s="5"/>
      <c r="SKC62" s="5"/>
      <c r="SKD62" s="5"/>
      <c r="SKE62" s="5"/>
      <c r="SKF62" s="5"/>
      <c r="SKG62" s="5"/>
      <c r="SKH62" s="5"/>
      <c r="SKI62" s="5"/>
      <c r="SKJ62" s="5"/>
      <c r="SKK62" s="5"/>
      <c r="SKL62" s="5"/>
      <c r="SKM62" s="5"/>
      <c r="SKN62" s="5"/>
      <c r="SKO62" s="5"/>
      <c r="SKP62" s="5"/>
      <c r="SKQ62" s="5"/>
      <c r="SKR62" s="5"/>
      <c r="SKS62" s="5"/>
      <c r="SKT62" s="5"/>
      <c r="SKU62" s="5"/>
      <c r="SKV62" s="5"/>
      <c r="SKW62" s="5"/>
      <c r="SKX62" s="5"/>
      <c r="SKY62" s="5"/>
      <c r="SKZ62" s="5"/>
      <c r="SLA62" s="5"/>
      <c r="SLB62" s="5"/>
      <c r="SLC62" s="5"/>
      <c r="SLD62" s="5"/>
      <c r="SLE62" s="5"/>
      <c r="SLF62" s="5"/>
      <c r="SLG62" s="5"/>
      <c r="SLH62" s="5"/>
      <c r="SLI62" s="5"/>
      <c r="SLJ62" s="5"/>
      <c r="SLK62" s="5"/>
      <c r="SLL62" s="5"/>
      <c r="SLM62" s="5"/>
      <c r="SLN62" s="5"/>
      <c r="SLO62" s="5"/>
      <c r="SLP62" s="5"/>
      <c r="SLQ62" s="5"/>
      <c r="SLR62" s="5"/>
      <c r="SLS62" s="5"/>
      <c r="SLT62" s="5"/>
      <c r="SLU62" s="5"/>
      <c r="SLV62" s="5"/>
      <c r="SLW62" s="5"/>
      <c r="SLX62" s="5"/>
      <c r="SLY62" s="5"/>
      <c r="SLZ62" s="5"/>
      <c r="SMA62" s="5"/>
      <c r="SMB62" s="5"/>
      <c r="SMC62" s="5"/>
      <c r="SMD62" s="5"/>
      <c r="SME62" s="5"/>
      <c r="SMF62" s="5"/>
      <c r="SMG62" s="5"/>
      <c r="SMH62" s="5"/>
      <c r="SMI62" s="5"/>
      <c r="SMJ62" s="5"/>
      <c r="SMK62" s="5"/>
      <c r="SML62" s="5"/>
      <c r="SMM62" s="5"/>
      <c r="SMN62" s="5"/>
      <c r="SMO62" s="5"/>
      <c r="SMP62" s="5"/>
      <c r="SMQ62" s="5"/>
      <c r="SMR62" s="5"/>
      <c r="SMS62" s="5"/>
      <c r="SMT62" s="5"/>
      <c r="SMU62" s="5"/>
      <c r="SMV62" s="5"/>
      <c r="SMW62" s="5"/>
      <c r="SMX62" s="5"/>
      <c r="SMY62" s="5"/>
      <c r="SMZ62" s="5"/>
      <c r="SNA62" s="5"/>
      <c r="SNB62" s="5"/>
      <c r="SNC62" s="5"/>
      <c r="SND62" s="5"/>
      <c r="SNE62" s="5"/>
      <c r="SNF62" s="5"/>
      <c r="SNG62" s="5"/>
      <c r="SNH62" s="5"/>
      <c r="SNI62" s="5"/>
      <c r="SNJ62" s="5"/>
      <c r="SNK62" s="5"/>
      <c r="SNL62" s="5"/>
      <c r="SNM62" s="5"/>
      <c r="SNN62" s="5"/>
      <c r="SNO62" s="5"/>
      <c r="SNP62" s="5"/>
      <c r="SNQ62" s="5"/>
      <c r="SNR62" s="5"/>
      <c r="SNS62" s="5"/>
      <c r="SNT62" s="5"/>
      <c r="SNU62" s="5"/>
      <c r="SNV62" s="5"/>
      <c r="SNW62" s="5"/>
      <c r="SNX62" s="5"/>
      <c r="SNY62" s="5"/>
      <c r="SNZ62" s="5"/>
      <c r="SOA62" s="5"/>
      <c r="SOB62" s="5"/>
      <c r="SOC62" s="5"/>
      <c r="SOD62" s="5"/>
      <c r="SOE62" s="5"/>
      <c r="SOF62" s="5"/>
      <c r="SOG62" s="5"/>
      <c r="SOH62" s="5"/>
      <c r="SOI62" s="5"/>
      <c r="SOJ62" s="5"/>
      <c r="SOK62" s="5"/>
      <c r="SOL62" s="5"/>
      <c r="SOM62" s="5"/>
      <c r="SON62" s="5"/>
      <c r="SOO62" s="5"/>
      <c r="SOP62" s="5"/>
      <c r="SOQ62" s="5"/>
      <c r="SOR62" s="5"/>
      <c r="SOS62" s="5"/>
      <c r="SOT62" s="5"/>
      <c r="SOU62" s="5"/>
      <c r="SOV62" s="5"/>
      <c r="SOW62" s="5"/>
      <c r="SOX62" s="5"/>
      <c r="SOY62" s="5"/>
      <c r="SOZ62" s="5"/>
      <c r="SPA62" s="5"/>
      <c r="SPB62" s="5"/>
      <c r="SPC62" s="5"/>
      <c r="SPD62" s="5"/>
      <c r="SPE62" s="5"/>
      <c r="SPF62" s="5"/>
      <c r="SPG62" s="5"/>
      <c r="SPH62" s="5"/>
      <c r="SPI62" s="5"/>
      <c r="SPJ62" s="5"/>
      <c r="SPK62" s="5"/>
      <c r="SPL62" s="5"/>
      <c r="SPM62" s="5"/>
      <c r="SPN62" s="5"/>
      <c r="SPO62" s="5"/>
      <c r="SPP62" s="5"/>
      <c r="SPQ62" s="5"/>
      <c r="SPR62" s="5"/>
      <c r="SPS62" s="5"/>
      <c r="SPT62" s="5"/>
      <c r="SPU62" s="5"/>
      <c r="SPV62" s="5"/>
      <c r="SPW62" s="5"/>
      <c r="SPX62" s="5"/>
      <c r="SPY62" s="5"/>
      <c r="SPZ62" s="5"/>
      <c r="SQA62" s="5"/>
      <c r="SQB62" s="5"/>
      <c r="SQC62" s="5"/>
      <c r="SQD62" s="5"/>
      <c r="SQE62" s="5"/>
      <c r="SQF62" s="5"/>
      <c r="SQG62" s="5"/>
      <c r="SQH62" s="5"/>
      <c r="SQI62" s="5"/>
      <c r="SQJ62" s="5"/>
      <c r="SQK62" s="5"/>
      <c r="SQL62" s="5"/>
      <c r="SQM62" s="5"/>
      <c r="SQN62" s="5"/>
      <c r="SQO62" s="5"/>
      <c r="SQP62" s="5"/>
      <c r="SQQ62" s="5"/>
      <c r="SQR62" s="5"/>
      <c r="SQS62" s="5"/>
      <c r="SQT62" s="5"/>
      <c r="SQU62" s="5"/>
      <c r="SQV62" s="5"/>
      <c r="SQW62" s="5"/>
      <c r="SQX62" s="5"/>
      <c r="SQY62" s="5"/>
      <c r="SQZ62" s="5"/>
      <c r="SRA62" s="5"/>
      <c r="SRB62" s="5"/>
      <c r="SRC62" s="5"/>
      <c r="SRD62" s="5"/>
      <c r="SRE62" s="5"/>
      <c r="SRF62" s="5"/>
      <c r="SRG62" s="5"/>
      <c r="SRH62" s="5"/>
      <c r="SRI62" s="5"/>
      <c r="SRJ62" s="5"/>
      <c r="SRK62" s="5"/>
      <c r="SRL62" s="5"/>
      <c r="SRM62" s="5"/>
      <c r="SRN62" s="5"/>
      <c r="SRO62" s="5"/>
      <c r="SRP62" s="5"/>
      <c r="SRQ62" s="5"/>
      <c r="SRR62" s="5"/>
      <c r="SRS62" s="5"/>
      <c r="SRT62" s="5"/>
      <c r="SRU62" s="5"/>
      <c r="SRV62" s="5"/>
      <c r="SRW62" s="5"/>
      <c r="SRX62" s="5"/>
      <c r="SRY62" s="5"/>
      <c r="SRZ62" s="5"/>
      <c r="SSA62" s="5"/>
      <c r="SSB62" s="5"/>
      <c r="SSC62" s="5"/>
      <c r="SSD62" s="5"/>
      <c r="SSE62" s="5"/>
      <c r="SSF62" s="5"/>
      <c r="SSG62" s="5"/>
      <c r="SSH62" s="5"/>
      <c r="SSI62" s="5"/>
      <c r="SSJ62" s="5"/>
      <c r="SSK62" s="5"/>
      <c r="SSL62" s="5"/>
      <c r="SSM62" s="5"/>
      <c r="SSN62" s="5"/>
      <c r="SSO62" s="5"/>
      <c r="SSP62" s="5"/>
      <c r="SSQ62" s="5"/>
      <c r="SSR62" s="5"/>
      <c r="SSS62" s="5"/>
      <c r="SST62" s="5"/>
      <c r="SSU62" s="5"/>
      <c r="SSV62" s="5"/>
      <c r="SSW62" s="5"/>
      <c r="SSX62" s="5"/>
      <c r="SSY62" s="5"/>
      <c r="SSZ62" s="5"/>
      <c r="STA62" s="5"/>
      <c r="STB62" s="5"/>
      <c r="STC62" s="5"/>
      <c r="STD62" s="5"/>
      <c r="STE62" s="5"/>
      <c r="STF62" s="5"/>
      <c r="STG62" s="5"/>
      <c r="STH62" s="5"/>
      <c r="STI62" s="5"/>
      <c r="STJ62" s="5"/>
      <c r="STK62" s="5"/>
      <c r="STL62" s="5"/>
      <c r="STM62" s="5"/>
      <c r="STN62" s="5"/>
      <c r="STO62" s="5"/>
      <c r="STP62" s="5"/>
      <c r="STQ62" s="5"/>
      <c r="STR62" s="5"/>
      <c r="STS62" s="5"/>
      <c r="STT62" s="5"/>
      <c r="STU62" s="5"/>
      <c r="STV62" s="5"/>
      <c r="STW62" s="5"/>
      <c r="STX62" s="5"/>
      <c r="STY62" s="5"/>
      <c r="STZ62" s="5"/>
      <c r="SUA62" s="5"/>
      <c r="SUB62" s="5"/>
      <c r="SUC62" s="5"/>
      <c r="SUD62" s="5"/>
      <c r="SUE62" s="5"/>
      <c r="SUF62" s="5"/>
      <c r="SUG62" s="5"/>
      <c r="SUH62" s="5"/>
      <c r="SUI62" s="5"/>
      <c r="SUJ62" s="5"/>
      <c r="SUK62" s="5"/>
      <c r="SUL62" s="5"/>
      <c r="SUM62" s="5"/>
      <c r="SUN62" s="5"/>
      <c r="SUO62" s="5"/>
      <c r="SUP62" s="5"/>
      <c r="SUQ62" s="5"/>
      <c r="SUR62" s="5"/>
      <c r="SUS62" s="5"/>
      <c r="SUT62" s="5"/>
      <c r="SUU62" s="5"/>
      <c r="SUV62" s="5"/>
      <c r="SUW62" s="5"/>
      <c r="SUX62" s="5"/>
      <c r="SUY62" s="5"/>
      <c r="SUZ62" s="5"/>
      <c r="SVA62" s="5"/>
      <c r="SVB62" s="5"/>
      <c r="SVC62" s="5"/>
      <c r="SVD62" s="5"/>
      <c r="SVE62" s="5"/>
      <c r="SVF62" s="5"/>
      <c r="SVG62" s="5"/>
      <c r="SVH62" s="5"/>
      <c r="SVI62" s="5"/>
      <c r="SVJ62" s="5"/>
      <c r="SVK62" s="5"/>
      <c r="SVL62" s="5"/>
      <c r="SVM62" s="5"/>
      <c r="SVN62" s="5"/>
      <c r="SVO62" s="5"/>
      <c r="SVP62" s="5"/>
      <c r="SVQ62" s="5"/>
      <c r="SVR62" s="5"/>
      <c r="SVS62" s="5"/>
      <c r="SVT62" s="5"/>
      <c r="SVU62" s="5"/>
      <c r="SVV62" s="5"/>
      <c r="SVW62" s="5"/>
      <c r="SVX62" s="5"/>
      <c r="SVY62" s="5"/>
      <c r="SVZ62" s="5"/>
      <c r="SWA62" s="5"/>
      <c r="SWB62" s="5"/>
      <c r="SWC62" s="5"/>
      <c r="SWD62" s="5"/>
      <c r="SWE62" s="5"/>
      <c r="SWF62" s="5"/>
      <c r="SWG62" s="5"/>
      <c r="SWH62" s="5"/>
      <c r="SWI62" s="5"/>
      <c r="SWJ62" s="5"/>
      <c r="SWK62" s="5"/>
      <c r="SWL62" s="5"/>
      <c r="SWM62" s="5"/>
      <c r="SWN62" s="5"/>
      <c r="SWO62" s="5"/>
      <c r="SWP62" s="5"/>
      <c r="SWQ62" s="5"/>
      <c r="SWR62" s="5"/>
      <c r="SWS62" s="5"/>
      <c r="SWT62" s="5"/>
      <c r="SWU62" s="5"/>
      <c r="SWV62" s="5"/>
      <c r="SWW62" s="5"/>
      <c r="SWX62" s="5"/>
      <c r="SWY62" s="5"/>
      <c r="SWZ62" s="5"/>
      <c r="SXA62" s="5"/>
      <c r="SXB62" s="5"/>
      <c r="SXC62" s="5"/>
      <c r="SXD62" s="5"/>
      <c r="SXE62" s="5"/>
      <c r="SXF62" s="5"/>
      <c r="SXG62" s="5"/>
      <c r="SXH62" s="5"/>
      <c r="SXI62" s="5"/>
      <c r="SXJ62" s="5"/>
      <c r="SXK62" s="5"/>
      <c r="SXL62" s="5"/>
      <c r="SXM62" s="5"/>
      <c r="SXN62" s="5"/>
      <c r="SXO62" s="5"/>
      <c r="SXP62" s="5"/>
      <c r="SXQ62" s="5"/>
      <c r="SXR62" s="5"/>
      <c r="SXS62" s="5"/>
      <c r="SXT62" s="5"/>
      <c r="SXU62" s="5"/>
      <c r="SXV62" s="5"/>
      <c r="SXW62" s="5"/>
      <c r="SXX62" s="5"/>
      <c r="SXY62" s="5"/>
      <c r="SXZ62" s="5"/>
      <c r="SYA62" s="5"/>
      <c r="SYB62" s="5"/>
      <c r="SYC62" s="5"/>
      <c r="SYD62" s="5"/>
      <c r="SYE62" s="5"/>
      <c r="SYF62" s="5"/>
      <c r="SYG62" s="5"/>
      <c r="SYH62" s="5"/>
      <c r="SYI62" s="5"/>
      <c r="SYJ62" s="5"/>
      <c r="SYK62" s="5"/>
      <c r="SYL62" s="5"/>
      <c r="SYM62" s="5"/>
      <c r="SYN62" s="5"/>
      <c r="SYO62" s="5"/>
      <c r="SYP62" s="5"/>
      <c r="SYQ62" s="5"/>
      <c r="SYR62" s="5"/>
      <c r="SYS62" s="5"/>
      <c r="SYT62" s="5"/>
      <c r="SYU62" s="5"/>
      <c r="SYV62" s="5"/>
      <c r="SYW62" s="5"/>
      <c r="SYX62" s="5"/>
      <c r="SYY62" s="5"/>
      <c r="SYZ62" s="5"/>
      <c r="SZA62" s="5"/>
      <c r="SZB62" s="5"/>
      <c r="SZC62" s="5"/>
      <c r="SZD62" s="5"/>
      <c r="SZE62" s="5"/>
      <c r="SZF62" s="5"/>
      <c r="SZG62" s="5"/>
      <c r="SZH62" s="5"/>
      <c r="SZI62" s="5"/>
      <c r="SZJ62" s="5"/>
      <c r="SZK62" s="5"/>
      <c r="SZL62" s="5"/>
      <c r="SZM62" s="5"/>
      <c r="SZN62" s="5"/>
      <c r="SZO62" s="5"/>
      <c r="SZP62" s="5"/>
      <c r="SZQ62" s="5"/>
      <c r="SZR62" s="5"/>
      <c r="SZS62" s="5"/>
      <c r="SZT62" s="5"/>
      <c r="SZU62" s="5"/>
      <c r="SZV62" s="5"/>
      <c r="SZW62" s="5"/>
      <c r="SZX62" s="5"/>
      <c r="SZY62" s="5"/>
      <c r="SZZ62" s="5"/>
      <c r="TAA62" s="5"/>
      <c r="TAB62" s="5"/>
      <c r="TAC62" s="5"/>
      <c r="TAD62" s="5"/>
      <c r="TAE62" s="5"/>
      <c r="TAF62" s="5"/>
      <c r="TAG62" s="5"/>
      <c r="TAH62" s="5"/>
      <c r="TAI62" s="5"/>
      <c r="TAJ62" s="5"/>
      <c r="TAK62" s="5"/>
      <c r="TAL62" s="5"/>
      <c r="TAM62" s="5"/>
      <c r="TAN62" s="5"/>
      <c r="TAO62" s="5"/>
      <c r="TAP62" s="5"/>
      <c r="TAQ62" s="5"/>
      <c r="TAR62" s="5"/>
      <c r="TAS62" s="5"/>
      <c r="TAT62" s="5"/>
      <c r="TAU62" s="5"/>
      <c r="TAV62" s="5"/>
      <c r="TAW62" s="5"/>
      <c r="TAX62" s="5"/>
      <c r="TAY62" s="5"/>
      <c r="TAZ62" s="5"/>
      <c r="TBA62" s="5"/>
      <c r="TBB62" s="5"/>
      <c r="TBC62" s="5"/>
      <c r="TBD62" s="5"/>
      <c r="TBE62" s="5"/>
      <c r="TBF62" s="5"/>
      <c r="TBG62" s="5"/>
      <c r="TBH62" s="5"/>
      <c r="TBI62" s="5"/>
      <c r="TBJ62" s="5"/>
      <c r="TBK62" s="5"/>
      <c r="TBL62" s="5"/>
      <c r="TBM62" s="5"/>
      <c r="TBN62" s="5"/>
      <c r="TBO62" s="5"/>
      <c r="TBP62" s="5"/>
      <c r="TBQ62" s="5"/>
      <c r="TBR62" s="5"/>
      <c r="TBS62" s="5"/>
      <c r="TBT62" s="5"/>
      <c r="TBU62" s="5"/>
      <c r="TBV62" s="5"/>
      <c r="TBW62" s="5"/>
      <c r="TBX62" s="5"/>
      <c r="TBY62" s="5"/>
      <c r="TBZ62" s="5"/>
      <c r="TCA62" s="5"/>
      <c r="TCB62" s="5"/>
      <c r="TCC62" s="5"/>
      <c r="TCD62" s="5"/>
      <c r="TCE62" s="5"/>
      <c r="TCF62" s="5"/>
      <c r="TCG62" s="5"/>
      <c r="TCH62" s="5"/>
      <c r="TCI62" s="5"/>
      <c r="TCJ62" s="5"/>
      <c r="TCK62" s="5"/>
      <c r="TCL62" s="5"/>
      <c r="TCM62" s="5"/>
      <c r="TCN62" s="5"/>
      <c r="TCO62" s="5"/>
      <c r="TCP62" s="5"/>
      <c r="TCQ62" s="5"/>
      <c r="TCR62" s="5"/>
      <c r="TCS62" s="5"/>
      <c r="TCT62" s="5"/>
      <c r="TCU62" s="5"/>
      <c r="TCV62" s="5"/>
      <c r="TCW62" s="5"/>
      <c r="TCX62" s="5"/>
      <c r="TCY62" s="5"/>
      <c r="TCZ62" s="5"/>
      <c r="TDA62" s="5"/>
      <c r="TDB62" s="5"/>
      <c r="TDC62" s="5"/>
      <c r="TDD62" s="5"/>
      <c r="TDE62" s="5"/>
      <c r="TDF62" s="5"/>
      <c r="TDG62" s="5"/>
      <c r="TDH62" s="5"/>
      <c r="TDI62" s="5"/>
      <c r="TDJ62" s="5"/>
      <c r="TDK62" s="5"/>
      <c r="TDL62" s="5"/>
      <c r="TDM62" s="5"/>
      <c r="TDN62" s="5"/>
      <c r="TDO62" s="5"/>
      <c r="TDP62" s="5"/>
      <c r="TDQ62" s="5"/>
      <c r="TDR62" s="5"/>
      <c r="TDS62" s="5"/>
      <c r="TDT62" s="5"/>
      <c r="TDU62" s="5"/>
      <c r="TDV62" s="5"/>
      <c r="TDW62" s="5"/>
      <c r="TDX62" s="5"/>
      <c r="TDY62" s="5"/>
      <c r="TDZ62" s="5"/>
      <c r="TEA62" s="5"/>
      <c r="TEB62" s="5"/>
      <c r="TEC62" s="5"/>
      <c r="TED62" s="5"/>
      <c r="TEE62" s="5"/>
      <c r="TEF62" s="5"/>
      <c r="TEG62" s="5"/>
      <c r="TEH62" s="5"/>
      <c r="TEI62" s="5"/>
      <c r="TEJ62" s="5"/>
      <c r="TEK62" s="5"/>
      <c r="TEL62" s="5"/>
      <c r="TEM62" s="5"/>
      <c r="TEN62" s="5"/>
      <c r="TEO62" s="5"/>
      <c r="TEP62" s="5"/>
      <c r="TEQ62" s="5"/>
      <c r="TER62" s="5"/>
      <c r="TES62" s="5"/>
      <c r="TET62" s="5"/>
      <c r="TEU62" s="5"/>
      <c r="TEV62" s="5"/>
      <c r="TEW62" s="5"/>
      <c r="TEX62" s="5"/>
      <c r="TEY62" s="5"/>
      <c r="TEZ62" s="5"/>
      <c r="TFA62" s="5"/>
      <c r="TFB62" s="5"/>
      <c r="TFC62" s="5"/>
      <c r="TFD62" s="5"/>
      <c r="TFE62" s="5"/>
      <c r="TFF62" s="5"/>
      <c r="TFG62" s="5"/>
      <c r="TFH62" s="5"/>
      <c r="TFI62" s="5"/>
      <c r="TFJ62" s="5"/>
      <c r="TFK62" s="5"/>
      <c r="TFL62" s="5"/>
      <c r="TFM62" s="5"/>
      <c r="TFN62" s="5"/>
      <c r="TFO62" s="5"/>
      <c r="TFP62" s="5"/>
      <c r="TFQ62" s="5"/>
      <c r="TFR62" s="5"/>
      <c r="TFS62" s="5"/>
      <c r="TFT62" s="5"/>
      <c r="TFU62" s="5"/>
      <c r="TFV62" s="5"/>
      <c r="TFW62" s="5"/>
      <c r="TFX62" s="5"/>
      <c r="TFY62" s="5"/>
      <c r="TFZ62" s="5"/>
      <c r="TGA62" s="5"/>
      <c r="TGB62" s="5"/>
      <c r="TGC62" s="5"/>
      <c r="TGD62" s="5"/>
      <c r="TGE62" s="5"/>
      <c r="TGF62" s="5"/>
      <c r="TGG62" s="5"/>
      <c r="TGH62" s="5"/>
      <c r="TGI62" s="5"/>
      <c r="TGJ62" s="5"/>
      <c r="TGK62" s="5"/>
      <c r="TGL62" s="5"/>
      <c r="TGM62" s="5"/>
      <c r="TGN62" s="5"/>
      <c r="TGO62" s="5"/>
      <c r="TGP62" s="5"/>
      <c r="TGQ62" s="5"/>
      <c r="TGR62" s="5"/>
      <c r="TGS62" s="5"/>
      <c r="TGT62" s="5"/>
      <c r="TGU62" s="5"/>
      <c r="TGV62" s="5"/>
      <c r="TGW62" s="5"/>
      <c r="TGX62" s="5"/>
      <c r="TGY62" s="5"/>
      <c r="TGZ62" s="5"/>
      <c r="THA62" s="5"/>
      <c r="THB62" s="5"/>
      <c r="THC62" s="5"/>
      <c r="THD62" s="5"/>
      <c r="THE62" s="5"/>
      <c r="THF62" s="5"/>
      <c r="THG62" s="5"/>
      <c r="THH62" s="5"/>
      <c r="THI62" s="5"/>
      <c r="THJ62" s="5"/>
      <c r="THK62" s="5"/>
      <c r="THL62" s="5"/>
      <c r="THM62" s="5"/>
      <c r="THN62" s="5"/>
      <c r="THO62" s="5"/>
      <c r="THP62" s="5"/>
      <c r="THQ62" s="5"/>
      <c r="THR62" s="5"/>
      <c r="THS62" s="5"/>
      <c r="THT62" s="5"/>
      <c r="THU62" s="5"/>
      <c r="THV62" s="5"/>
      <c r="THW62" s="5"/>
      <c r="THX62" s="5"/>
      <c r="THY62" s="5"/>
      <c r="THZ62" s="5"/>
      <c r="TIA62" s="5"/>
      <c r="TIB62" s="5"/>
      <c r="TIC62" s="5"/>
      <c r="TID62" s="5"/>
      <c r="TIE62" s="5"/>
      <c r="TIF62" s="5"/>
      <c r="TIG62" s="5"/>
      <c r="TIH62" s="5"/>
      <c r="TII62" s="5"/>
      <c r="TIJ62" s="5"/>
      <c r="TIK62" s="5"/>
      <c r="TIL62" s="5"/>
      <c r="TIM62" s="5"/>
      <c r="TIN62" s="5"/>
      <c r="TIO62" s="5"/>
      <c r="TIP62" s="5"/>
      <c r="TIQ62" s="5"/>
      <c r="TIR62" s="5"/>
      <c r="TIS62" s="5"/>
      <c r="TIT62" s="5"/>
      <c r="TIU62" s="5"/>
      <c r="TIV62" s="5"/>
      <c r="TIW62" s="5"/>
      <c r="TIX62" s="5"/>
      <c r="TIY62" s="5"/>
      <c r="TIZ62" s="5"/>
      <c r="TJA62" s="5"/>
      <c r="TJB62" s="5"/>
      <c r="TJC62" s="5"/>
      <c r="TJD62" s="5"/>
      <c r="TJE62" s="5"/>
      <c r="TJF62" s="5"/>
      <c r="TJG62" s="5"/>
      <c r="TJH62" s="5"/>
      <c r="TJI62" s="5"/>
      <c r="TJJ62" s="5"/>
      <c r="TJK62" s="5"/>
      <c r="TJL62" s="5"/>
      <c r="TJM62" s="5"/>
      <c r="TJN62" s="5"/>
      <c r="TJO62" s="5"/>
      <c r="TJP62" s="5"/>
      <c r="TJQ62" s="5"/>
      <c r="TJR62" s="5"/>
      <c r="TJS62" s="5"/>
      <c r="TJT62" s="5"/>
      <c r="TJU62" s="5"/>
      <c r="TJV62" s="5"/>
      <c r="TJW62" s="5"/>
      <c r="TJX62" s="5"/>
      <c r="TJY62" s="5"/>
      <c r="TJZ62" s="5"/>
      <c r="TKA62" s="5"/>
      <c r="TKB62" s="5"/>
      <c r="TKC62" s="5"/>
      <c r="TKD62" s="5"/>
      <c r="TKE62" s="5"/>
      <c r="TKF62" s="5"/>
      <c r="TKG62" s="5"/>
      <c r="TKH62" s="5"/>
      <c r="TKI62" s="5"/>
      <c r="TKJ62" s="5"/>
      <c r="TKK62" s="5"/>
      <c r="TKL62" s="5"/>
      <c r="TKM62" s="5"/>
      <c r="TKN62" s="5"/>
      <c r="TKO62" s="5"/>
      <c r="TKP62" s="5"/>
      <c r="TKQ62" s="5"/>
      <c r="TKR62" s="5"/>
      <c r="TKS62" s="5"/>
      <c r="TKT62" s="5"/>
      <c r="TKU62" s="5"/>
      <c r="TKV62" s="5"/>
      <c r="TKW62" s="5"/>
      <c r="TKX62" s="5"/>
      <c r="TKY62" s="5"/>
      <c r="TKZ62" s="5"/>
      <c r="TLA62" s="5"/>
      <c r="TLB62" s="5"/>
      <c r="TLC62" s="5"/>
      <c r="TLD62" s="5"/>
      <c r="TLE62" s="5"/>
      <c r="TLF62" s="5"/>
      <c r="TLG62" s="5"/>
      <c r="TLH62" s="5"/>
      <c r="TLI62" s="5"/>
      <c r="TLJ62" s="5"/>
      <c r="TLK62" s="5"/>
      <c r="TLL62" s="5"/>
      <c r="TLM62" s="5"/>
      <c r="TLN62" s="5"/>
      <c r="TLO62" s="5"/>
      <c r="TLP62" s="5"/>
      <c r="TLQ62" s="5"/>
      <c r="TLR62" s="5"/>
      <c r="TLS62" s="5"/>
      <c r="TLT62" s="5"/>
      <c r="TLU62" s="5"/>
      <c r="TLV62" s="5"/>
      <c r="TLW62" s="5"/>
      <c r="TLX62" s="5"/>
      <c r="TLY62" s="5"/>
      <c r="TLZ62" s="5"/>
      <c r="TMA62" s="5"/>
      <c r="TMB62" s="5"/>
      <c r="TMC62" s="5"/>
      <c r="TMD62" s="5"/>
      <c r="TME62" s="5"/>
      <c r="TMF62" s="5"/>
      <c r="TMG62" s="5"/>
      <c r="TMH62" s="5"/>
      <c r="TMI62" s="5"/>
      <c r="TMJ62" s="5"/>
      <c r="TMK62" s="5"/>
      <c r="TML62" s="5"/>
      <c r="TMM62" s="5"/>
      <c r="TMN62" s="5"/>
      <c r="TMO62" s="5"/>
      <c r="TMP62" s="5"/>
      <c r="TMQ62" s="5"/>
      <c r="TMR62" s="5"/>
      <c r="TMS62" s="5"/>
      <c r="TMT62" s="5"/>
      <c r="TMU62" s="5"/>
      <c r="TMV62" s="5"/>
      <c r="TMW62" s="5"/>
      <c r="TMX62" s="5"/>
      <c r="TMY62" s="5"/>
      <c r="TMZ62" s="5"/>
      <c r="TNA62" s="5"/>
      <c r="TNB62" s="5"/>
      <c r="TNC62" s="5"/>
      <c r="TND62" s="5"/>
      <c r="TNE62" s="5"/>
      <c r="TNF62" s="5"/>
      <c r="TNG62" s="5"/>
      <c r="TNH62" s="5"/>
      <c r="TNI62" s="5"/>
      <c r="TNJ62" s="5"/>
      <c r="TNK62" s="5"/>
      <c r="TNL62" s="5"/>
      <c r="TNM62" s="5"/>
      <c r="TNN62" s="5"/>
      <c r="TNO62" s="5"/>
      <c r="TNP62" s="5"/>
      <c r="TNQ62" s="5"/>
      <c r="TNR62" s="5"/>
      <c r="TNS62" s="5"/>
      <c r="TNT62" s="5"/>
      <c r="TNU62" s="5"/>
      <c r="TNV62" s="5"/>
      <c r="TNW62" s="5"/>
      <c r="TNX62" s="5"/>
      <c r="TNY62" s="5"/>
      <c r="TNZ62" s="5"/>
      <c r="TOA62" s="5"/>
      <c r="TOB62" s="5"/>
      <c r="TOC62" s="5"/>
      <c r="TOD62" s="5"/>
      <c r="TOE62" s="5"/>
      <c r="TOF62" s="5"/>
      <c r="TOG62" s="5"/>
      <c r="TOH62" s="5"/>
      <c r="TOI62" s="5"/>
      <c r="TOJ62" s="5"/>
      <c r="TOK62" s="5"/>
      <c r="TOL62" s="5"/>
      <c r="TOM62" s="5"/>
      <c r="TON62" s="5"/>
      <c r="TOO62" s="5"/>
      <c r="TOP62" s="5"/>
      <c r="TOQ62" s="5"/>
      <c r="TOR62" s="5"/>
      <c r="TOS62" s="5"/>
      <c r="TOT62" s="5"/>
      <c r="TOU62" s="5"/>
      <c r="TOV62" s="5"/>
      <c r="TOW62" s="5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5"/>
      <c r="UCL62" s="5"/>
      <c r="UCM62" s="5"/>
      <c r="UCN62" s="5"/>
      <c r="UCO62" s="5"/>
      <c r="UCP62" s="5"/>
      <c r="UCQ62" s="5"/>
      <c r="UCR62" s="5"/>
      <c r="UCS62" s="5"/>
      <c r="UCT62" s="5"/>
      <c r="UCU62" s="5"/>
      <c r="UCV62" s="5"/>
      <c r="UCW62" s="5"/>
      <c r="UCX62" s="5"/>
      <c r="UCY62" s="5"/>
      <c r="UCZ62" s="5"/>
      <c r="UDA62" s="5"/>
      <c r="UDB62" s="5"/>
      <c r="UDC62" s="5"/>
      <c r="UDD62" s="5"/>
      <c r="UDE62" s="5"/>
      <c r="UDF62" s="5"/>
      <c r="UDG62" s="5"/>
      <c r="UDH62" s="5"/>
      <c r="UDI62" s="5"/>
      <c r="UDJ62" s="5"/>
      <c r="UDK62" s="5"/>
      <c r="UDL62" s="5"/>
      <c r="UDM62" s="5"/>
      <c r="UDN62" s="5"/>
      <c r="UDO62" s="5"/>
      <c r="UDP62" s="5"/>
      <c r="UDQ62" s="5"/>
      <c r="UDR62" s="5"/>
      <c r="UDS62" s="5"/>
      <c r="UDT62" s="5"/>
      <c r="UDU62" s="5"/>
      <c r="UDV62" s="5"/>
      <c r="UDW62" s="5"/>
      <c r="UDX62" s="5"/>
      <c r="UDY62" s="5"/>
      <c r="UDZ62" s="5"/>
      <c r="UEA62" s="5"/>
      <c r="UEB62" s="5"/>
      <c r="UEC62" s="5"/>
      <c r="UED62" s="5"/>
      <c r="UEE62" s="5"/>
      <c r="UEF62" s="5"/>
      <c r="UEG62" s="5"/>
      <c r="UEH62" s="5"/>
      <c r="UEI62" s="5"/>
      <c r="UEJ62" s="5"/>
      <c r="UEK62" s="5"/>
      <c r="UEL62" s="5"/>
      <c r="UEM62" s="5"/>
      <c r="UEN62" s="5"/>
      <c r="UEO62" s="5"/>
      <c r="UEP62" s="5"/>
      <c r="UEQ62" s="5"/>
      <c r="UER62" s="5"/>
      <c r="UES62" s="5"/>
      <c r="UET62" s="5"/>
      <c r="UEU62" s="5"/>
      <c r="UEV62" s="5"/>
      <c r="UEW62" s="5"/>
      <c r="UEX62" s="5"/>
      <c r="UEY62" s="5"/>
      <c r="UEZ62" s="5"/>
      <c r="UFA62" s="5"/>
      <c r="UFB62" s="5"/>
      <c r="UFC62" s="5"/>
      <c r="UFD62" s="5"/>
      <c r="UFE62" s="5"/>
      <c r="UFF62" s="5"/>
      <c r="UFG62" s="5"/>
      <c r="UFH62" s="5"/>
      <c r="UFI62" s="5"/>
      <c r="UFJ62" s="5"/>
      <c r="UFK62" s="5"/>
      <c r="UFL62" s="5"/>
      <c r="UFM62" s="5"/>
      <c r="UFN62" s="5"/>
      <c r="UFO62" s="5"/>
      <c r="UFP62" s="5"/>
      <c r="UFQ62" s="5"/>
      <c r="UFR62" s="5"/>
      <c r="UFS62" s="5"/>
      <c r="UFT62" s="5"/>
      <c r="UFU62" s="5"/>
      <c r="UFV62" s="5"/>
      <c r="UFW62" s="5"/>
      <c r="UFX62" s="5"/>
      <c r="UFY62" s="5"/>
      <c r="UFZ62" s="5"/>
      <c r="UGA62" s="5"/>
      <c r="UGB62" s="5"/>
      <c r="UGC62" s="5"/>
      <c r="UGD62" s="5"/>
      <c r="UGE62" s="5"/>
      <c r="UGF62" s="5"/>
      <c r="UGG62" s="5"/>
      <c r="UGH62" s="5"/>
      <c r="UGI62" s="5"/>
      <c r="UGJ62" s="5"/>
      <c r="UGK62" s="5"/>
      <c r="UGL62" s="5"/>
      <c r="UGM62" s="5"/>
      <c r="UGN62" s="5"/>
      <c r="UGO62" s="5"/>
      <c r="UGP62" s="5"/>
      <c r="UGQ62" s="5"/>
      <c r="UGR62" s="5"/>
      <c r="UGS62" s="5"/>
      <c r="UGT62" s="5"/>
      <c r="UGU62" s="5"/>
      <c r="UGV62" s="5"/>
      <c r="UGW62" s="5"/>
      <c r="UGX62" s="5"/>
      <c r="UGY62" s="5"/>
      <c r="UGZ62" s="5"/>
      <c r="UHA62" s="5"/>
      <c r="UHB62" s="5"/>
      <c r="UHC62" s="5"/>
      <c r="UHD62" s="5"/>
      <c r="UHE62" s="5"/>
      <c r="UHF62" s="5"/>
      <c r="UHG62" s="5"/>
      <c r="UHH62" s="5"/>
      <c r="UHI62" s="5"/>
      <c r="UHJ62" s="5"/>
      <c r="UHK62" s="5"/>
      <c r="UHL62" s="5"/>
      <c r="UHM62" s="5"/>
      <c r="UHN62" s="5"/>
      <c r="UHO62" s="5"/>
      <c r="UHP62" s="5"/>
      <c r="UHQ62" s="5"/>
      <c r="UHR62" s="5"/>
      <c r="UHS62" s="5"/>
      <c r="UHT62" s="5"/>
      <c r="UHU62" s="5"/>
      <c r="UHV62" s="5"/>
      <c r="UHW62" s="5"/>
      <c r="UHX62" s="5"/>
      <c r="UHY62" s="5"/>
      <c r="UHZ62" s="5"/>
      <c r="UIA62" s="5"/>
      <c r="UIB62" s="5"/>
      <c r="UIC62" s="5"/>
      <c r="UID62" s="5"/>
      <c r="UIE62" s="5"/>
      <c r="UIF62" s="5"/>
      <c r="UIG62" s="5"/>
      <c r="UIH62" s="5"/>
      <c r="UII62" s="5"/>
      <c r="UIJ62" s="5"/>
      <c r="UIK62" s="5"/>
      <c r="UIL62" s="5"/>
      <c r="UIM62" s="5"/>
      <c r="UIN62" s="5"/>
      <c r="UIO62" s="5"/>
      <c r="UIP62" s="5"/>
      <c r="UIQ62" s="5"/>
      <c r="UIR62" s="5"/>
      <c r="UIS62" s="5"/>
      <c r="UIT62" s="5"/>
      <c r="UIU62" s="5"/>
      <c r="UIV62" s="5"/>
      <c r="UIW62" s="5"/>
      <c r="UIX62" s="5"/>
      <c r="UIY62" s="5"/>
      <c r="UIZ62" s="5"/>
      <c r="UJA62" s="5"/>
      <c r="UJB62" s="5"/>
      <c r="UJC62" s="5"/>
      <c r="UJD62" s="5"/>
      <c r="UJE62" s="5"/>
      <c r="UJF62" s="5"/>
      <c r="UJG62" s="5"/>
      <c r="UJH62" s="5"/>
      <c r="UJI62" s="5"/>
      <c r="UJJ62" s="5"/>
      <c r="UJK62" s="5"/>
      <c r="UJL62" s="5"/>
      <c r="UJM62" s="5"/>
      <c r="UJN62" s="5"/>
      <c r="UJO62" s="5"/>
      <c r="UJP62" s="5"/>
      <c r="UJQ62" s="5"/>
      <c r="UJR62" s="5"/>
      <c r="UJS62" s="5"/>
      <c r="UJT62" s="5"/>
      <c r="UJU62" s="5"/>
      <c r="UJV62" s="5"/>
      <c r="UJW62" s="5"/>
      <c r="UJX62" s="5"/>
      <c r="UJY62" s="5"/>
      <c r="UJZ62" s="5"/>
      <c r="UKA62" s="5"/>
      <c r="UKB62" s="5"/>
      <c r="UKC62" s="5"/>
      <c r="UKD62" s="5"/>
      <c r="UKE62" s="5"/>
      <c r="UKF62" s="5"/>
      <c r="UKG62" s="5"/>
      <c r="UKH62" s="5"/>
      <c r="UKI62" s="5"/>
      <c r="UKJ62" s="5"/>
      <c r="UKK62" s="5"/>
      <c r="UKL62" s="5"/>
      <c r="UKM62" s="5"/>
      <c r="UKN62" s="5"/>
      <c r="UKO62" s="5"/>
      <c r="UKP62" s="5"/>
      <c r="UKQ62" s="5"/>
      <c r="UKR62" s="5"/>
      <c r="UKS62" s="5"/>
      <c r="UKT62" s="5"/>
      <c r="UKU62" s="5"/>
      <c r="UKV62" s="5"/>
      <c r="UKW62" s="5"/>
      <c r="UKX62" s="5"/>
      <c r="UKY62" s="5"/>
      <c r="UKZ62" s="5"/>
      <c r="ULA62" s="5"/>
      <c r="ULB62" s="5"/>
      <c r="ULC62" s="5"/>
      <c r="ULD62" s="5"/>
      <c r="ULE62" s="5"/>
      <c r="ULF62" s="5"/>
      <c r="ULG62" s="5"/>
      <c r="ULH62" s="5"/>
      <c r="ULI62" s="5"/>
      <c r="ULJ62" s="5"/>
      <c r="ULK62" s="5"/>
      <c r="ULL62" s="5"/>
      <c r="ULM62" s="5"/>
      <c r="ULN62" s="5"/>
      <c r="ULO62" s="5"/>
      <c r="ULP62" s="5"/>
      <c r="ULQ62" s="5"/>
      <c r="ULR62" s="5"/>
      <c r="ULS62" s="5"/>
      <c r="ULT62" s="5"/>
      <c r="ULU62" s="5"/>
      <c r="ULV62" s="5"/>
      <c r="ULW62" s="5"/>
      <c r="ULX62" s="5"/>
      <c r="ULY62" s="5"/>
      <c r="ULZ62" s="5"/>
      <c r="UMA62" s="5"/>
      <c r="UMB62" s="5"/>
      <c r="UMC62" s="5"/>
      <c r="UMD62" s="5"/>
      <c r="UME62" s="5"/>
      <c r="UMF62" s="5"/>
      <c r="UMG62" s="5"/>
      <c r="UMH62" s="5"/>
      <c r="UMI62" s="5"/>
      <c r="UMJ62" s="5"/>
      <c r="UMK62" s="5"/>
      <c r="UML62" s="5"/>
      <c r="UMM62" s="5"/>
      <c r="UMN62" s="5"/>
      <c r="UMO62" s="5"/>
      <c r="UMP62" s="5"/>
      <c r="UMQ62" s="5"/>
      <c r="UMR62" s="5"/>
      <c r="UMS62" s="5"/>
      <c r="UMT62" s="5"/>
      <c r="UMU62" s="5"/>
      <c r="UMV62" s="5"/>
      <c r="UMW62" s="5"/>
      <c r="UMX62" s="5"/>
      <c r="UMY62" s="5"/>
      <c r="UMZ62" s="5"/>
      <c r="UNA62" s="5"/>
      <c r="UNB62" s="5"/>
      <c r="UNC62" s="5"/>
      <c r="UND62" s="5"/>
      <c r="UNE62" s="5"/>
      <c r="UNF62" s="5"/>
      <c r="UNG62" s="5"/>
      <c r="UNH62" s="5"/>
      <c r="UNI62" s="5"/>
      <c r="UNJ62" s="5"/>
      <c r="UNK62" s="5"/>
      <c r="UNL62" s="5"/>
      <c r="UNM62" s="5"/>
      <c r="UNN62" s="5"/>
      <c r="UNO62" s="5"/>
      <c r="UNP62" s="5"/>
      <c r="UNQ62" s="5"/>
      <c r="UNR62" s="5"/>
      <c r="UNS62" s="5"/>
      <c r="UNT62" s="5"/>
      <c r="UNU62" s="5"/>
      <c r="UNV62" s="5"/>
      <c r="UNW62" s="5"/>
      <c r="UNX62" s="5"/>
      <c r="UNY62" s="5"/>
      <c r="UNZ62" s="5"/>
      <c r="UOA62" s="5"/>
      <c r="UOB62" s="5"/>
      <c r="UOC62" s="5"/>
      <c r="UOD62" s="5"/>
      <c r="UOE62" s="5"/>
      <c r="UOF62" s="5"/>
      <c r="UOG62" s="5"/>
      <c r="UOH62" s="5"/>
      <c r="UOI62" s="5"/>
      <c r="UOJ62" s="5"/>
      <c r="UOK62" s="5"/>
      <c r="UOL62" s="5"/>
      <c r="UOM62" s="5"/>
      <c r="UON62" s="5"/>
      <c r="UOO62" s="5"/>
      <c r="UOP62" s="5"/>
      <c r="UOQ62" s="5"/>
      <c r="UOR62" s="5"/>
      <c r="UOS62" s="5"/>
      <c r="UOT62" s="5"/>
      <c r="UOU62" s="5"/>
      <c r="UOV62" s="5"/>
      <c r="UOW62" s="5"/>
      <c r="UOX62" s="5"/>
      <c r="UOY62" s="5"/>
      <c r="UOZ62" s="5"/>
      <c r="UPA62" s="5"/>
      <c r="UPB62" s="5"/>
      <c r="UPC62" s="5"/>
      <c r="UPD62" s="5"/>
      <c r="UPE62" s="5"/>
      <c r="UPF62" s="5"/>
      <c r="UPG62" s="5"/>
      <c r="UPH62" s="5"/>
      <c r="UPI62" s="5"/>
      <c r="UPJ62" s="5"/>
      <c r="UPK62" s="5"/>
      <c r="UPL62" s="5"/>
      <c r="UPM62" s="5"/>
      <c r="UPN62" s="5"/>
      <c r="UPO62" s="5"/>
      <c r="UPP62" s="5"/>
      <c r="UPQ62" s="5"/>
      <c r="UPR62" s="5"/>
      <c r="UPS62" s="5"/>
      <c r="UPT62" s="5"/>
      <c r="UPU62" s="5"/>
      <c r="UPV62" s="5"/>
      <c r="UPW62" s="5"/>
      <c r="UPX62" s="5"/>
      <c r="UPY62" s="5"/>
      <c r="UPZ62" s="5"/>
      <c r="UQA62" s="5"/>
      <c r="UQB62" s="5"/>
      <c r="UQC62" s="5"/>
      <c r="UQD62" s="5"/>
      <c r="UQE62" s="5"/>
      <c r="UQF62" s="5"/>
      <c r="UQG62" s="5"/>
      <c r="UQH62" s="5"/>
      <c r="UQI62" s="5"/>
      <c r="UQJ62" s="5"/>
      <c r="UQK62" s="5"/>
      <c r="UQL62" s="5"/>
      <c r="UQM62" s="5"/>
      <c r="UQN62" s="5"/>
      <c r="UQO62" s="5"/>
      <c r="UQP62" s="5"/>
      <c r="UQQ62" s="5"/>
      <c r="UQR62" s="5"/>
      <c r="UQS62" s="5"/>
      <c r="UQT62" s="5"/>
      <c r="UQU62" s="5"/>
      <c r="UQV62" s="5"/>
      <c r="UQW62" s="5"/>
      <c r="UQX62" s="5"/>
      <c r="UQY62" s="5"/>
      <c r="UQZ62" s="5"/>
      <c r="URA62" s="5"/>
      <c r="URB62" s="5"/>
      <c r="URC62" s="5"/>
      <c r="URD62" s="5"/>
      <c r="URE62" s="5"/>
      <c r="URF62" s="5"/>
      <c r="URG62" s="5"/>
      <c r="URH62" s="5"/>
      <c r="URI62" s="5"/>
      <c r="URJ62" s="5"/>
      <c r="URK62" s="5"/>
      <c r="URL62" s="5"/>
      <c r="URM62" s="5"/>
      <c r="URN62" s="5"/>
      <c r="URO62" s="5"/>
      <c r="URP62" s="5"/>
      <c r="URQ62" s="5"/>
      <c r="URR62" s="5"/>
      <c r="URS62" s="5"/>
      <c r="URT62" s="5"/>
      <c r="URU62" s="5"/>
      <c r="URV62" s="5"/>
      <c r="URW62" s="5"/>
      <c r="URX62" s="5"/>
      <c r="URY62" s="5"/>
      <c r="URZ62" s="5"/>
      <c r="USA62" s="5"/>
      <c r="USB62" s="5"/>
      <c r="USC62" s="5"/>
      <c r="USD62" s="5"/>
      <c r="USE62" s="5"/>
      <c r="USF62" s="5"/>
      <c r="USG62" s="5"/>
      <c r="USH62" s="5"/>
      <c r="USI62" s="5"/>
      <c r="USJ62" s="5"/>
      <c r="USK62" s="5"/>
      <c r="USL62" s="5"/>
      <c r="USM62" s="5"/>
      <c r="USN62" s="5"/>
      <c r="USO62" s="5"/>
      <c r="USP62" s="5"/>
      <c r="USQ62" s="5"/>
      <c r="USR62" s="5"/>
      <c r="USS62" s="5"/>
      <c r="UST62" s="5"/>
      <c r="USU62" s="5"/>
      <c r="USV62" s="5"/>
      <c r="USW62" s="5"/>
      <c r="USX62" s="5"/>
      <c r="USY62" s="5"/>
      <c r="USZ62" s="5"/>
      <c r="UTA62" s="5"/>
      <c r="UTB62" s="5"/>
      <c r="UTC62" s="5"/>
      <c r="UTD62" s="5"/>
      <c r="UTE62" s="5"/>
      <c r="UTF62" s="5"/>
      <c r="UTG62" s="5"/>
      <c r="UTH62" s="5"/>
      <c r="UTI62" s="5"/>
      <c r="UTJ62" s="5"/>
      <c r="UTK62" s="5"/>
      <c r="UTL62" s="5"/>
      <c r="UTM62" s="5"/>
      <c r="UTN62" s="5"/>
      <c r="UTO62" s="5"/>
      <c r="UTP62" s="5"/>
      <c r="UTQ62" s="5"/>
      <c r="UTR62" s="5"/>
      <c r="UTS62" s="5"/>
      <c r="UTT62" s="5"/>
      <c r="UTU62" s="5"/>
      <c r="UTV62" s="5"/>
      <c r="UTW62" s="5"/>
      <c r="UTX62" s="5"/>
      <c r="UTY62" s="5"/>
      <c r="UTZ62" s="5"/>
      <c r="UUA62" s="5"/>
      <c r="UUB62" s="5"/>
      <c r="UUC62" s="5"/>
      <c r="UUD62" s="5"/>
      <c r="UUE62" s="5"/>
      <c r="UUF62" s="5"/>
      <c r="UUG62" s="5"/>
      <c r="UUH62" s="5"/>
      <c r="UUI62" s="5"/>
      <c r="UUJ62" s="5"/>
      <c r="UUK62" s="5"/>
      <c r="UUL62" s="5"/>
      <c r="UUM62" s="5"/>
      <c r="UUN62" s="5"/>
      <c r="UUO62" s="5"/>
      <c r="UUP62" s="5"/>
      <c r="UUQ62" s="5"/>
      <c r="UUR62" s="5"/>
      <c r="UUS62" s="5"/>
      <c r="UUT62" s="5"/>
      <c r="UUU62" s="5"/>
      <c r="UUV62" s="5"/>
      <c r="UUW62" s="5"/>
      <c r="UUX62" s="5"/>
      <c r="UUY62" s="5"/>
      <c r="UUZ62" s="5"/>
      <c r="UVA62" s="5"/>
      <c r="UVB62" s="5"/>
      <c r="UVC62" s="5"/>
      <c r="UVD62" s="5"/>
      <c r="UVE62" s="5"/>
      <c r="UVF62" s="5"/>
      <c r="UVG62" s="5"/>
      <c r="UVH62" s="5"/>
      <c r="UVI62" s="5"/>
      <c r="UVJ62" s="5"/>
      <c r="UVK62" s="5"/>
      <c r="UVL62" s="5"/>
      <c r="UVM62" s="5"/>
      <c r="UVN62" s="5"/>
      <c r="UVO62" s="5"/>
      <c r="UVP62" s="5"/>
      <c r="UVQ62" s="5"/>
      <c r="UVR62" s="5"/>
      <c r="UVS62" s="5"/>
      <c r="UVT62" s="5"/>
      <c r="UVU62" s="5"/>
      <c r="UVV62" s="5"/>
      <c r="UVW62" s="5"/>
      <c r="UVX62" s="5"/>
      <c r="UVY62" s="5"/>
      <c r="UVZ62" s="5"/>
      <c r="UWA62" s="5"/>
      <c r="UWB62" s="5"/>
      <c r="UWC62" s="5"/>
      <c r="UWD62" s="5"/>
      <c r="UWE62" s="5"/>
      <c r="UWF62" s="5"/>
      <c r="UWG62" s="5"/>
      <c r="UWH62" s="5"/>
      <c r="UWI62" s="5"/>
      <c r="UWJ62" s="5"/>
      <c r="UWK62" s="5"/>
      <c r="UWL62" s="5"/>
      <c r="UWM62" s="5"/>
      <c r="UWN62" s="5"/>
      <c r="UWO62" s="5"/>
      <c r="UWP62" s="5"/>
      <c r="UWQ62" s="5"/>
      <c r="UWR62" s="5"/>
      <c r="UWS62" s="5"/>
      <c r="UWT62" s="5"/>
      <c r="UWU62" s="5"/>
      <c r="UWV62" s="5"/>
      <c r="UWW62" s="5"/>
      <c r="UWX62" s="5"/>
      <c r="UWY62" s="5"/>
      <c r="UWZ62" s="5"/>
      <c r="UXA62" s="5"/>
      <c r="UXB62" s="5"/>
      <c r="UXC62" s="5"/>
      <c r="UXD62" s="5"/>
      <c r="UXE62" s="5"/>
      <c r="UXF62" s="5"/>
      <c r="UXG62" s="5"/>
      <c r="UXH62" s="5"/>
      <c r="UXI62" s="5"/>
      <c r="UXJ62" s="5"/>
      <c r="UXK62" s="5"/>
      <c r="UXL62" s="5"/>
      <c r="UXM62" s="5"/>
      <c r="UXN62" s="5"/>
      <c r="UXO62" s="5"/>
      <c r="UXP62" s="5"/>
      <c r="UXQ62" s="5"/>
      <c r="UXR62" s="5"/>
      <c r="UXS62" s="5"/>
      <c r="UXT62" s="5"/>
      <c r="UXU62" s="5"/>
      <c r="UXV62" s="5"/>
      <c r="UXW62" s="5"/>
      <c r="UXX62" s="5"/>
      <c r="UXY62" s="5"/>
      <c r="UXZ62" s="5"/>
      <c r="UYA62" s="5"/>
      <c r="UYB62" s="5"/>
      <c r="UYC62" s="5"/>
      <c r="UYD62" s="5"/>
      <c r="UYE62" s="5"/>
      <c r="UYF62" s="5"/>
      <c r="UYG62" s="5"/>
      <c r="UYH62" s="5"/>
      <c r="UYI62" s="5"/>
      <c r="UYJ62" s="5"/>
      <c r="UYK62" s="5"/>
      <c r="UYL62" s="5"/>
      <c r="UYM62" s="5"/>
      <c r="UYN62" s="5"/>
      <c r="UYO62" s="5"/>
      <c r="UYP62" s="5"/>
      <c r="UYQ62" s="5"/>
      <c r="UYR62" s="5"/>
      <c r="UYS62" s="5"/>
      <c r="UYT62" s="5"/>
      <c r="UYU62" s="5"/>
      <c r="UYV62" s="5"/>
      <c r="UYW62" s="5"/>
      <c r="UYX62" s="5"/>
      <c r="UYY62" s="5"/>
      <c r="UYZ62" s="5"/>
      <c r="UZA62" s="5"/>
      <c r="UZB62" s="5"/>
      <c r="UZC62" s="5"/>
      <c r="UZD62" s="5"/>
      <c r="UZE62" s="5"/>
      <c r="UZF62" s="5"/>
      <c r="UZG62" s="5"/>
      <c r="UZH62" s="5"/>
      <c r="UZI62" s="5"/>
      <c r="UZJ62" s="5"/>
      <c r="UZK62" s="5"/>
      <c r="UZL62" s="5"/>
      <c r="UZM62" s="5"/>
      <c r="UZN62" s="5"/>
      <c r="UZO62" s="5"/>
      <c r="UZP62" s="5"/>
      <c r="UZQ62" s="5"/>
      <c r="UZR62" s="5"/>
      <c r="UZS62" s="5"/>
      <c r="UZT62" s="5"/>
      <c r="UZU62" s="5"/>
      <c r="UZV62" s="5"/>
      <c r="UZW62" s="5"/>
      <c r="UZX62" s="5"/>
      <c r="UZY62" s="5"/>
      <c r="UZZ62" s="5"/>
      <c r="VAA62" s="5"/>
      <c r="VAB62" s="5"/>
      <c r="VAC62" s="5"/>
      <c r="VAD62" s="5"/>
      <c r="VAE62" s="5"/>
      <c r="VAF62" s="5"/>
      <c r="VAG62" s="5"/>
      <c r="VAH62" s="5"/>
      <c r="VAI62" s="5"/>
      <c r="VAJ62" s="5"/>
      <c r="VAK62" s="5"/>
      <c r="VAL62" s="5"/>
      <c r="VAM62" s="5"/>
      <c r="VAN62" s="5"/>
      <c r="VAO62" s="5"/>
      <c r="VAP62" s="5"/>
      <c r="VAQ62" s="5"/>
      <c r="VAR62" s="5"/>
      <c r="VAS62" s="5"/>
      <c r="VAT62" s="5"/>
      <c r="VAU62" s="5"/>
      <c r="VAV62" s="5"/>
      <c r="VAW62" s="5"/>
      <c r="VAX62" s="5"/>
      <c r="VAY62" s="5"/>
      <c r="VAZ62" s="5"/>
      <c r="VBA62" s="5"/>
      <c r="VBB62" s="5"/>
      <c r="VBC62" s="5"/>
      <c r="VBD62" s="5"/>
      <c r="VBE62" s="5"/>
      <c r="VBF62" s="5"/>
      <c r="VBG62" s="5"/>
      <c r="VBH62" s="5"/>
      <c r="VBI62" s="5"/>
      <c r="VBJ62" s="5"/>
      <c r="VBK62" s="5"/>
      <c r="VBL62" s="5"/>
      <c r="VBM62" s="5"/>
      <c r="VBN62" s="5"/>
      <c r="VBO62" s="5"/>
      <c r="VBP62" s="5"/>
      <c r="VBQ62" s="5"/>
      <c r="VBR62" s="5"/>
      <c r="VBS62" s="5"/>
      <c r="VBT62" s="5"/>
      <c r="VBU62" s="5"/>
      <c r="VBV62" s="5"/>
      <c r="VBW62" s="5"/>
      <c r="VBX62" s="5"/>
      <c r="VBY62" s="5"/>
      <c r="VBZ62" s="5"/>
      <c r="VCA62" s="5"/>
      <c r="VCB62" s="5"/>
      <c r="VCC62" s="5"/>
      <c r="VCD62" s="5"/>
      <c r="VCE62" s="5"/>
      <c r="VCF62" s="5"/>
      <c r="VCG62" s="5"/>
      <c r="VCH62" s="5"/>
      <c r="VCI62" s="5"/>
      <c r="VCJ62" s="5"/>
      <c r="VCK62" s="5"/>
      <c r="VCL62" s="5"/>
      <c r="VCM62" s="5"/>
      <c r="VCN62" s="5"/>
      <c r="VCO62" s="5"/>
      <c r="VCP62" s="5"/>
      <c r="VCQ62" s="5"/>
      <c r="VCR62" s="5"/>
      <c r="VCS62" s="5"/>
      <c r="VCT62" s="5"/>
      <c r="VCU62" s="5"/>
      <c r="VCV62" s="5"/>
      <c r="VCW62" s="5"/>
      <c r="VCX62" s="5"/>
      <c r="VCY62" s="5"/>
      <c r="VCZ62" s="5"/>
      <c r="VDA62" s="5"/>
      <c r="VDB62" s="5"/>
      <c r="VDC62" s="5"/>
      <c r="VDD62" s="5"/>
      <c r="VDE62" s="5"/>
      <c r="VDF62" s="5"/>
      <c r="VDG62" s="5"/>
      <c r="VDH62" s="5"/>
      <c r="VDI62" s="5"/>
      <c r="VDJ62" s="5"/>
      <c r="VDK62" s="5"/>
      <c r="VDL62" s="5"/>
      <c r="VDM62" s="5"/>
      <c r="VDN62" s="5"/>
      <c r="VDO62" s="5"/>
      <c r="VDP62" s="5"/>
      <c r="VDQ62" s="5"/>
      <c r="VDR62" s="5"/>
      <c r="VDS62" s="5"/>
      <c r="VDT62" s="5"/>
      <c r="VDU62" s="5"/>
      <c r="VDV62" s="5"/>
      <c r="VDW62" s="5"/>
      <c r="VDX62" s="5"/>
      <c r="VDY62" s="5"/>
      <c r="VDZ62" s="5"/>
      <c r="VEA62" s="5"/>
      <c r="VEB62" s="5"/>
      <c r="VEC62" s="5"/>
      <c r="VED62" s="5"/>
      <c r="VEE62" s="5"/>
      <c r="VEF62" s="5"/>
      <c r="VEG62" s="5"/>
      <c r="VEH62" s="5"/>
      <c r="VEI62" s="5"/>
      <c r="VEJ62" s="5"/>
      <c r="VEK62" s="5"/>
      <c r="VEL62" s="5"/>
      <c r="VEM62" s="5"/>
      <c r="VEN62" s="5"/>
      <c r="VEO62" s="5"/>
      <c r="VEP62" s="5"/>
      <c r="VEQ62" s="5"/>
      <c r="VER62" s="5"/>
      <c r="VES62" s="5"/>
      <c r="VET62" s="5"/>
      <c r="VEU62" s="5"/>
      <c r="VEV62" s="5"/>
      <c r="VEW62" s="5"/>
      <c r="VEX62" s="5"/>
      <c r="VEY62" s="5"/>
      <c r="VEZ62" s="5"/>
      <c r="VFA62" s="5"/>
      <c r="VFB62" s="5"/>
      <c r="VFC62" s="5"/>
      <c r="VFD62" s="5"/>
      <c r="VFE62" s="5"/>
      <c r="VFF62" s="5"/>
      <c r="VFG62" s="5"/>
      <c r="VFH62" s="5"/>
      <c r="VFI62" s="5"/>
      <c r="VFJ62" s="5"/>
      <c r="VFK62" s="5"/>
      <c r="VFL62" s="5"/>
      <c r="VFM62" s="5"/>
      <c r="VFN62" s="5"/>
      <c r="VFO62" s="5"/>
      <c r="VFP62" s="5"/>
      <c r="VFQ62" s="5"/>
      <c r="VFR62" s="5"/>
      <c r="VFS62" s="5"/>
      <c r="VFT62" s="5"/>
      <c r="VFU62" s="5"/>
      <c r="VFV62" s="5"/>
      <c r="VFW62" s="5"/>
      <c r="VFX62" s="5"/>
      <c r="VFY62" s="5"/>
      <c r="VFZ62" s="5"/>
      <c r="VGA62" s="5"/>
      <c r="VGB62" s="5"/>
      <c r="VGC62" s="5"/>
      <c r="VGD62" s="5"/>
      <c r="VGE62" s="5"/>
      <c r="VGF62" s="5"/>
      <c r="VGG62" s="5"/>
      <c r="VGH62" s="5"/>
      <c r="VGI62" s="5"/>
      <c r="VGJ62" s="5"/>
      <c r="VGK62" s="5"/>
      <c r="VGL62" s="5"/>
      <c r="VGM62" s="5"/>
      <c r="VGN62" s="5"/>
      <c r="VGO62" s="5"/>
      <c r="VGP62" s="5"/>
      <c r="VGQ62" s="5"/>
      <c r="VGR62" s="5"/>
      <c r="VGS62" s="5"/>
      <c r="VGT62" s="5"/>
      <c r="VGU62" s="5"/>
      <c r="VGV62" s="5"/>
      <c r="VGW62" s="5"/>
      <c r="VGX62" s="5"/>
      <c r="VGY62" s="5"/>
      <c r="VGZ62" s="5"/>
      <c r="VHA62" s="5"/>
      <c r="VHB62" s="5"/>
      <c r="VHC62" s="5"/>
      <c r="VHD62" s="5"/>
      <c r="VHE62" s="5"/>
      <c r="VHF62" s="5"/>
      <c r="VHG62" s="5"/>
      <c r="VHH62" s="5"/>
      <c r="VHI62" s="5"/>
      <c r="VHJ62" s="5"/>
      <c r="VHK62" s="5"/>
      <c r="VHL62" s="5"/>
      <c r="VHM62" s="5"/>
      <c r="VHN62" s="5"/>
      <c r="VHO62" s="5"/>
      <c r="VHP62" s="5"/>
      <c r="VHQ62" s="5"/>
      <c r="VHR62" s="5"/>
      <c r="VHS62" s="5"/>
      <c r="VHT62" s="5"/>
      <c r="VHU62" s="5"/>
      <c r="VHV62" s="5"/>
      <c r="VHW62" s="5"/>
      <c r="VHX62" s="5"/>
      <c r="VHY62" s="5"/>
      <c r="VHZ62" s="5"/>
      <c r="VIA62" s="5"/>
      <c r="VIB62" s="5"/>
      <c r="VIC62" s="5"/>
      <c r="VID62" s="5"/>
      <c r="VIE62" s="5"/>
      <c r="VIF62" s="5"/>
      <c r="VIG62" s="5"/>
      <c r="VIH62" s="5"/>
      <c r="VII62" s="5"/>
      <c r="VIJ62" s="5"/>
      <c r="VIK62" s="5"/>
      <c r="VIL62" s="5"/>
      <c r="VIM62" s="5"/>
      <c r="VIN62" s="5"/>
      <c r="VIO62" s="5"/>
      <c r="VIP62" s="5"/>
      <c r="VIQ62" s="5"/>
      <c r="VIR62" s="5"/>
      <c r="VIS62" s="5"/>
      <c r="VIT62" s="5"/>
      <c r="VIU62" s="5"/>
      <c r="VIV62" s="5"/>
      <c r="VIW62" s="5"/>
      <c r="VIX62" s="5"/>
      <c r="VIY62" s="5"/>
      <c r="VIZ62" s="5"/>
      <c r="VJA62" s="5"/>
      <c r="VJB62" s="5"/>
      <c r="VJC62" s="5"/>
      <c r="VJD62" s="5"/>
      <c r="VJE62" s="5"/>
      <c r="VJF62" s="5"/>
      <c r="VJG62" s="5"/>
      <c r="VJH62" s="5"/>
      <c r="VJI62" s="5"/>
      <c r="VJJ62" s="5"/>
      <c r="VJK62" s="5"/>
      <c r="VJL62" s="5"/>
      <c r="VJM62" s="5"/>
      <c r="VJN62" s="5"/>
      <c r="VJO62" s="5"/>
      <c r="VJP62" s="5"/>
      <c r="VJQ62" s="5"/>
      <c r="VJR62" s="5"/>
      <c r="VJS62" s="5"/>
      <c r="VJT62" s="5"/>
      <c r="VJU62" s="5"/>
      <c r="VJV62" s="5"/>
      <c r="VJW62" s="5"/>
      <c r="VJX62" s="5"/>
      <c r="VJY62" s="5"/>
      <c r="VJZ62" s="5"/>
      <c r="VKA62" s="5"/>
      <c r="VKB62" s="5"/>
      <c r="VKC62" s="5"/>
      <c r="VKD62" s="5"/>
      <c r="VKE62" s="5"/>
      <c r="VKF62" s="5"/>
      <c r="VKG62" s="5"/>
      <c r="VKH62" s="5"/>
      <c r="VKI62" s="5"/>
      <c r="VKJ62" s="5"/>
      <c r="VKK62" s="5"/>
      <c r="VKL62" s="5"/>
      <c r="VKM62" s="5"/>
      <c r="VKN62" s="5"/>
      <c r="VKO62" s="5"/>
      <c r="VKP62" s="5"/>
      <c r="VKQ62" s="5"/>
      <c r="VKR62" s="5"/>
      <c r="VKS62" s="5"/>
      <c r="VKT62" s="5"/>
      <c r="VKU62" s="5"/>
      <c r="VKV62" s="5"/>
      <c r="VKW62" s="5"/>
      <c r="VKX62" s="5"/>
      <c r="VKY62" s="5"/>
      <c r="VKZ62" s="5"/>
      <c r="VLA62" s="5"/>
      <c r="VLB62" s="5"/>
      <c r="VLC62" s="5"/>
      <c r="VLD62" s="5"/>
      <c r="VLE62" s="5"/>
      <c r="VLF62" s="5"/>
      <c r="VLG62" s="5"/>
      <c r="VLH62" s="5"/>
      <c r="VLI62" s="5"/>
      <c r="VLJ62" s="5"/>
      <c r="VLK62" s="5"/>
      <c r="VLL62" s="5"/>
      <c r="VLM62" s="5"/>
      <c r="VLN62" s="5"/>
      <c r="VLO62" s="5"/>
      <c r="VLP62" s="5"/>
      <c r="VLQ62" s="5"/>
      <c r="VLR62" s="5"/>
      <c r="VLS62" s="5"/>
      <c r="VLT62" s="5"/>
      <c r="VLU62" s="5"/>
      <c r="VLV62" s="5"/>
      <c r="VLW62" s="5"/>
      <c r="VLX62" s="5"/>
      <c r="VLY62" s="5"/>
      <c r="VLZ62" s="5"/>
      <c r="VMA62" s="5"/>
      <c r="VMB62" s="5"/>
      <c r="VMC62" s="5"/>
      <c r="VMD62" s="5"/>
      <c r="VME62" s="5"/>
      <c r="VMF62" s="5"/>
      <c r="VMG62" s="5"/>
      <c r="VMH62" s="5"/>
      <c r="VMI62" s="5"/>
      <c r="VMJ62" s="5"/>
      <c r="VMK62" s="5"/>
      <c r="VML62" s="5"/>
      <c r="VMM62" s="5"/>
      <c r="VMN62" s="5"/>
      <c r="VMO62" s="5"/>
      <c r="VMP62" s="5"/>
      <c r="VMQ62" s="5"/>
      <c r="VMR62" s="5"/>
      <c r="VMS62" s="5"/>
      <c r="VMT62" s="5"/>
      <c r="VMU62" s="5"/>
      <c r="VMV62" s="5"/>
      <c r="VMW62" s="5"/>
      <c r="VMX62" s="5"/>
      <c r="VMY62" s="5"/>
      <c r="VMZ62" s="5"/>
      <c r="VNA62" s="5"/>
      <c r="VNB62" s="5"/>
      <c r="VNC62" s="5"/>
      <c r="VND62" s="5"/>
      <c r="VNE62" s="5"/>
      <c r="VNF62" s="5"/>
      <c r="VNG62" s="5"/>
      <c r="VNH62" s="5"/>
      <c r="VNI62" s="5"/>
      <c r="VNJ62" s="5"/>
      <c r="VNK62" s="5"/>
      <c r="VNL62" s="5"/>
      <c r="VNM62" s="5"/>
      <c r="VNN62" s="5"/>
      <c r="VNO62" s="5"/>
      <c r="VNP62" s="5"/>
      <c r="VNQ62" s="5"/>
      <c r="VNR62" s="5"/>
      <c r="VNS62" s="5"/>
      <c r="VNT62" s="5"/>
      <c r="VNU62" s="5"/>
      <c r="VNV62" s="5"/>
      <c r="VNW62" s="5"/>
      <c r="VNX62" s="5"/>
      <c r="VNY62" s="5"/>
      <c r="VNZ62" s="5"/>
      <c r="VOA62" s="5"/>
      <c r="VOB62" s="5"/>
      <c r="VOC62" s="5"/>
      <c r="VOD62" s="5"/>
      <c r="VOE62" s="5"/>
      <c r="VOF62" s="5"/>
      <c r="VOG62" s="5"/>
      <c r="VOH62" s="5"/>
      <c r="VOI62" s="5"/>
      <c r="VOJ62" s="5"/>
      <c r="VOK62" s="5"/>
      <c r="VOL62" s="5"/>
      <c r="VOM62" s="5"/>
      <c r="VON62" s="5"/>
      <c r="VOO62" s="5"/>
      <c r="VOP62" s="5"/>
      <c r="VOQ62" s="5"/>
      <c r="VOR62" s="5"/>
      <c r="VOS62" s="5"/>
      <c r="VOT62" s="5"/>
      <c r="VOU62" s="5"/>
      <c r="VOV62" s="5"/>
      <c r="VOW62" s="5"/>
      <c r="VOX62" s="5"/>
      <c r="VOY62" s="5"/>
      <c r="VOZ62" s="5"/>
      <c r="VPA62" s="5"/>
      <c r="VPB62" s="5"/>
      <c r="VPC62" s="5"/>
      <c r="VPD62" s="5"/>
      <c r="VPE62" s="5"/>
      <c r="VPF62" s="5"/>
      <c r="VPG62" s="5"/>
      <c r="VPH62" s="5"/>
      <c r="VPI62" s="5"/>
      <c r="VPJ62" s="5"/>
      <c r="VPK62" s="5"/>
      <c r="VPL62" s="5"/>
      <c r="VPM62" s="5"/>
      <c r="VPN62" s="5"/>
      <c r="VPO62" s="5"/>
      <c r="VPP62" s="5"/>
      <c r="VPQ62" s="5"/>
      <c r="VPR62" s="5"/>
      <c r="VPS62" s="5"/>
      <c r="VPT62" s="5"/>
      <c r="VPU62" s="5"/>
      <c r="VPV62" s="5"/>
      <c r="VPW62" s="5"/>
      <c r="VPX62" s="5"/>
      <c r="VPY62" s="5"/>
      <c r="VPZ62" s="5"/>
      <c r="VQA62" s="5"/>
      <c r="VQB62" s="5"/>
      <c r="VQC62" s="5"/>
      <c r="VQD62" s="5"/>
      <c r="VQE62" s="5"/>
      <c r="VQF62" s="5"/>
      <c r="VQG62" s="5"/>
      <c r="VQH62" s="5"/>
      <c r="VQI62" s="5"/>
      <c r="VQJ62" s="5"/>
      <c r="VQK62" s="5"/>
      <c r="VQL62" s="5"/>
      <c r="VQM62" s="5"/>
      <c r="VQN62" s="5"/>
      <c r="VQO62" s="5"/>
      <c r="VQP62" s="5"/>
      <c r="VQQ62" s="5"/>
      <c r="VQR62" s="5"/>
      <c r="VQS62" s="5"/>
      <c r="VQT62" s="5"/>
      <c r="VQU62" s="5"/>
      <c r="VQV62" s="5"/>
      <c r="VQW62" s="5"/>
      <c r="VQX62" s="5"/>
      <c r="VQY62" s="5"/>
      <c r="VQZ62" s="5"/>
      <c r="VRA62" s="5"/>
      <c r="VRB62" s="5"/>
      <c r="VRC62" s="5"/>
      <c r="VRD62" s="5"/>
      <c r="VRE62" s="5"/>
      <c r="VRF62" s="5"/>
      <c r="VRG62" s="5"/>
      <c r="VRH62" s="5"/>
      <c r="VRI62" s="5"/>
      <c r="VRJ62" s="5"/>
      <c r="VRK62" s="5"/>
      <c r="VRL62" s="5"/>
      <c r="VRM62" s="5"/>
      <c r="VRN62" s="5"/>
      <c r="VRO62" s="5"/>
      <c r="VRP62" s="5"/>
      <c r="VRQ62" s="5"/>
      <c r="VRR62" s="5"/>
      <c r="VRS62" s="5"/>
      <c r="VRT62" s="5"/>
      <c r="VRU62" s="5"/>
      <c r="VRV62" s="5"/>
      <c r="VRW62" s="5"/>
      <c r="VRX62" s="5"/>
      <c r="VRY62" s="5"/>
      <c r="VRZ62" s="5"/>
      <c r="VSA62" s="5"/>
      <c r="VSB62" s="5"/>
      <c r="VSC62" s="5"/>
      <c r="VSD62" s="5"/>
      <c r="VSE62" s="5"/>
      <c r="VSF62" s="5"/>
      <c r="VSG62" s="5"/>
      <c r="VSH62" s="5"/>
      <c r="VSI62" s="5"/>
      <c r="VSJ62" s="5"/>
      <c r="VSK62" s="5"/>
      <c r="VSL62" s="5"/>
      <c r="VSM62" s="5"/>
      <c r="VSN62" s="5"/>
      <c r="VSO62" s="5"/>
      <c r="VSP62" s="5"/>
      <c r="VSQ62" s="5"/>
      <c r="VSR62" s="5"/>
      <c r="VSS62" s="5"/>
      <c r="VST62" s="5"/>
      <c r="VSU62" s="5"/>
      <c r="VSV62" s="5"/>
      <c r="VSW62" s="5"/>
      <c r="VSX62" s="5"/>
      <c r="VSY62" s="5"/>
      <c r="VSZ62" s="5"/>
      <c r="VTA62" s="5"/>
      <c r="VTB62" s="5"/>
      <c r="VTC62" s="5"/>
      <c r="VTD62" s="5"/>
      <c r="VTE62" s="5"/>
      <c r="VTF62" s="5"/>
      <c r="VTG62" s="5"/>
      <c r="VTH62" s="5"/>
      <c r="VTI62" s="5"/>
      <c r="VTJ62" s="5"/>
      <c r="VTK62" s="5"/>
      <c r="VTL62" s="5"/>
      <c r="VTM62" s="5"/>
      <c r="VTN62" s="5"/>
      <c r="VTO62" s="5"/>
      <c r="VTP62" s="5"/>
      <c r="VTQ62" s="5"/>
      <c r="VTR62" s="5"/>
      <c r="VTS62" s="5"/>
      <c r="VTT62" s="5"/>
      <c r="VTU62" s="5"/>
      <c r="VTV62" s="5"/>
      <c r="VTW62" s="5"/>
      <c r="VTX62" s="5"/>
      <c r="VTY62" s="5"/>
      <c r="VTZ62" s="5"/>
      <c r="VUA62" s="5"/>
      <c r="VUB62" s="5"/>
      <c r="VUC62" s="5"/>
      <c r="VUD62" s="5"/>
      <c r="VUE62" s="5"/>
      <c r="VUF62" s="5"/>
      <c r="VUG62" s="5"/>
      <c r="VUH62" s="5"/>
      <c r="VUI62" s="5"/>
      <c r="VUJ62" s="5"/>
      <c r="VUK62" s="5"/>
      <c r="VUL62" s="5"/>
      <c r="VUM62" s="5"/>
      <c r="VUN62" s="5"/>
      <c r="VUO62" s="5"/>
      <c r="VUP62" s="5"/>
      <c r="VUQ62" s="5"/>
      <c r="VUR62" s="5"/>
      <c r="VUS62" s="5"/>
      <c r="VUT62" s="5"/>
      <c r="VUU62" s="5"/>
      <c r="VUV62" s="5"/>
      <c r="VUW62" s="5"/>
      <c r="VUX62" s="5"/>
      <c r="VUY62" s="5"/>
      <c r="VUZ62" s="5"/>
      <c r="VVA62" s="5"/>
      <c r="VVB62" s="5"/>
      <c r="VVC62" s="5"/>
      <c r="VVD62" s="5"/>
      <c r="VVE62" s="5"/>
      <c r="VVF62" s="5"/>
      <c r="VVG62" s="5"/>
      <c r="VVH62" s="5"/>
      <c r="VVI62" s="5"/>
      <c r="VVJ62" s="5"/>
      <c r="VVK62" s="5"/>
      <c r="VVL62" s="5"/>
      <c r="VVM62" s="5"/>
      <c r="VVN62" s="5"/>
      <c r="VVO62" s="5"/>
      <c r="VVP62" s="5"/>
      <c r="VVQ62" s="5"/>
      <c r="VVR62" s="5"/>
      <c r="VVS62" s="5"/>
      <c r="VVT62" s="5"/>
      <c r="VVU62" s="5"/>
      <c r="VVV62" s="5"/>
      <c r="VVW62" s="5"/>
      <c r="VVX62" s="5"/>
      <c r="VVY62" s="5"/>
      <c r="VVZ62" s="5"/>
      <c r="VWA62" s="5"/>
      <c r="VWB62" s="5"/>
      <c r="VWC62" s="5"/>
      <c r="VWD62" s="5"/>
      <c r="VWE62" s="5"/>
      <c r="VWF62" s="5"/>
      <c r="VWG62" s="5"/>
      <c r="VWH62" s="5"/>
      <c r="VWI62" s="5"/>
      <c r="VWJ62" s="5"/>
      <c r="VWK62" s="5"/>
      <c r="VWL62" s="5"/>
      <c r="VWM62" s="5"/>
      <c r="VWN62" s="5"/>
      <c r="VWO62" s="5"/>
      <c r="VWP62" s="5"/>
      <c r="VWQ62" s="5"/>
      <c r="VWR62" s="5"/>
      <c r="VWS62" s="5"/>
      <c r="VWT62" s="5"/>
      <c r="VWU62" s="5"/>
      <c r="VWV62" s="5"/>
      <c r="VWW62" s="5"/>
      <c r="VWX62" s="5"/>
      <c r="VWY62" s="5"/>
      <c r="VWZ62" s="5"/>
      <c r="VXA62" s="5"/>
      <c r="VXB62" s="5"/>
      <c r="VXC62" s="5"/>
      <c r="VXD62" s="5"/>
      <c r="VXE62" s="5"/>
      <c r="VXF62" s="5"/>
      <c r="VXG62" s="5"/>
      <c r="VXH62" s="5"/>
      <c r="VXI62" s="5"/>
      <c r="VXJ62" s="5"/>
      <c r="VXK62" s="5"/>
      <c r="VXL62" s="5"/>
      <c r="VXM62" s="5"/>
      <c r="VXN62" s="5"/>
      <c r="VXO62" s="5"/>
      <c r="VXP62" s="5"/>
      <c r="VXQ62" s="5"/>
      <c r="VXR62" s="5"/>
      <c r="VXS62" s="5"/>
      <c r="VXT62" s="5"/>
      <c r="VXU62" s="5"/>
      <c r="VXV62" s="5"/>
      <c r="VXW62" s="5"/>
      <c r="VXX62" s="5"/>
      <c r="VXY62" s="5"/>
      <c r="VXZ62" s="5"/>
      <c r="VYA62" s="5"/>
      <c r="VYB62" s="5"/>
      <c r="VYC62" s="5"/>
      <c r="VYD62" s="5"/>
      <c r="VYE62" s="5"/>
      <c r="VYF62" s="5"/>
      <c r="VYG62" s="5"/>
      <c r="VYH62" s="5"/>
      <c r="VYI62" s="5"/>
      <c r="VYJ62" s="5"/>
      <c r="VYK62" s="5"/>
      <c r="VYL62" s="5"/>
      <c r="VYM62" s="5"/>
      <c r="VYN62" s="5"/>
      <c r="VYO62" s="5"/>
      <c r="VYP62" s="5"/>
      <c r="VYQ62" s="5"/>
      <c r="VYR62" s="5"/>
      <c r="VYS62" s="5"/>
      <c r="VYT62" s="5"/>
      <c r="VYU62" s="5"/>
      <c r="VYV62" s="5"/>
      <c r="VYW62" s="5"/>
      <c r="VYX62" s="5"/>
      <c r="VYY62" s="5"/>
      <c r="VYZ62" s="5"/>
      <c r="VZA62" s="5"/>
      <c r="VZB62" s="5"/>
      <c r="VZC62" s="5"/>
      <c r="VZD62" s="5"/>
      <c r="VZE62" s="5"/>
      <c r="VZF62" s="5"/>
      <c r="VZG62" s="5"/>
      <c r="VZH62" s="5"/>
      <c r="VZI62" s="5"/>
      <c r="VZJ62" s="5"/>
      <c r="VZK62" s="5"/>
      <c r="VZL62" s="5"/>
      <c r="VZM62" s="5"/>
      <c r="VZN62" s="5"/>
      <c r="VZO62" s="5"/>
      <c r="VZP62" s="5"/>
      <c r="VZQ62" s="5"/>
      <c r="VZR62" s="5"/>
      <c r="VZS62" s="5"/>
      <c r="VZT62" s="5"/>
      <c r="VZU62" s="5"/>
      <c r="VZV62" s="5"/>
      <c r="VZW62" s="5"/>
      <c r="VZX62" s="5"/>
      <c r="VZY62" s="5"/>
      <c r="VZZ62" s="5"/>
      <c r="WAA62" s="5"/>
      <c r="WAB62" s="5"/>
      <c r="WAC62" s="5"/>
      <c r="WAD62" s="5"/>
      <c r="WAE62" s="5"/>
      <c r="WAF62" s="5"/>
      <c r="WAG62" s="5"/>
      <c r="WAH62" s="5"/>
      <c r="WAI62" s="5"/>
      <c r="WAJ62" s="5"/>
      <c r="WAK62" s="5"/>
      <c r="WAL62" s="5"/>
      <c r="WAM62" s="5"/>
      <c r="WAN62" s="5"/>
      <c r="WAO62" s="5"/>
      <c r="WAP62" s="5"/>
      <c r="WAQ62" s="5"/>
      <c r="WAR62" s="5"/>
      <c r="WAS62" s="5"/>
      <c r="WAT62" s="5"/>
      <c r="WAU62" s="5"/>
      <c r="WAV62" s="5"/>
      <c r="WAW62" s="5"/>
      <c r="WAX62" s="5"/>
      <c r="WAY62" s="5"/>
      <c r="WAZ62" s="5"/>
      <c r="WBA62" s="5"/>
      <c r="WBB62" s="5"/>
      <c r="WBC62" s="5"/>
      <c r="WBD62" s="5"/>
      <c r="WBE62" s="5"/>
      <c r="WBF62" s="5"/>
      <c r="WBG62" s="5"/>
      <c r="WBH62" s="5"/>
      <c r="WBI62" s="5"/>
      <c r="WBJ62" s="5"/>
      <c r="WBK62" s="5"/>
      <c r="WBL62" s="5"/>
      <c r="WBM62" s="5"/>
      <c r="WBN62" s="5"/>
      <c r="WBO62" s="5"/>
      <c r="WBP62" s="5"/>
      <c r="WBQ62" s="5"/>
      <c r="WBR62" s="5"/>
      <c r="WBS62" s="5"/>
      <c r="WBT62" s="5"/>
      <c r="WBU62" s="5"/>
      <c r="WBV62" s="5"/>
      <c r="WBW62" s="5"/>
      <c r="WBX62" s="5"/>
      <c r="WBY62" s="5"/>
      <c r="WBZ62" s="5"/>
      <c r="WCA62" s="5"/>
      <c r="WCB62" s="5"/>
      <c r="WCC62" s="5"/>
      <c r="WCD62" s="5"/>
      <c r="WCE62" s="5"/>
      <c r="WCF62" s="5"/>
      <c r="WCG62" s="5"/>
      <c r="WCH62" s="5"/>
      <c r="WCI62" s="5"/>
      <c r="WCJ62" s="5"/>
      <c r="WCK62" s="5"/>
      <c r="WCL62" s="5"/>
      <c r="WCM62" s="5"/>
      <c r="WCN62" s="5"/>
      <c r="WCO62" s="5"/>
      <c r="WCP62" s="5"/>
      <c r="WCQ62" s="5"/>
      <c r="WCR62" s="5"/>
      <c r="WCS62" s="5"/>
      <c r="WCT62" s="5"/>
      <c r="WCU62" s="5"/>
      <c r="WCV62" s="5"/>
      <c r="WCW62" s="5"/>
      <c r="WCX62" s="5"/>
      <c r="WCY62" s="5"/>
      <c r="WCZ62" s="5"/>
      <c r="WDA62" s="5"/>
      <c r="WDB62" s="5"/>
      <c r="WDC62" s="5"/>
      <c r="WDD62" s="5"/>
      <c r="WDE62" s="5"/>
      <c r="WDF62" s="5"/>
      <c r="WDG62" s="5"/>
      <c r="WDH62" s="5"/>
      <c r="WDI62" s="5"/>
      <c r="WDJ62" s="5"/>
      <c r="WDK62" s="5"/>
      <c r="WDL62" s="5"/>
      <c r="WDM62" s="5"/>
      <c r="WDN62" s="5"/>
      <c r="WDO62" s="5"/>
      <c r="WDP62" s="5"/>
      <c r="WDQ62" s="5"/>
      <c r="WDR62" s="5"/>
      <c r="WDS62" s="5"/>
      <c r="WDT62" s="5"/>
      <c r="WDU62" s="5"/>
      <c r="WDV62" s="5"/>
      <c r="WDW62" s="5"/>
      <c r="WDX62" s="5"/>
      <c r="WDY62" s="5"/>
      <c r="WDZ62" s="5"/>
      <c r="WEA62" s="5"/>
      <c r="WEB62" s="5"/>
      <c r="WEC62" s="5"/>
      <c r="WED62" s="5"/>
      <c r="WEE62" s="5"/>
      <c r="WEF62" s="5"/>
      <c r="WEG62" s="5"/>
      <c r="WEH62" s="5"/>
      <c r="WEI62" s="5"/>
      <c r="WEJ62" s="5"/>
      <c r="WEK62" s="5"/>
      <c r="WEL62" s="5"/>
      <c r="WEM62" s="5"/>
      <c r="WEN62" s="5"/>
      <c r="WEO62" s="5"/>
      <c r="WEP62" s="5"/>
      <c r="WEQ62" s="5"/>
      <c r="WER62" s="5"/>
      <c r="WES62" s="5"/>
      <c r="WET62" s="5"/>
      <c r="WEU62" s="5"/>
      <c r="WEV62" s="5"/>
      <c r="WEW62" s="5"/>
      <c r="WEX62" s="5"/>
      <c r="WEY62" s="5"/>
      <c r="WEZ62" s="5"/>
      <c r="WFA62" s="5"/>
      <c r="WFB62" s="5"/>
      <c r="WFC62" s="5"/>
      <c r="WFD62" s="5"/>
      <c r="WFE62" s="5"/>
      <c r="WFF62" s="5"/>
      <c r="WFG62" s="5"/>
      <c r="WFH62" s="5"/>
      <c r="WFI62" s="5"/>
      <c r="WFJ62" s="5"/>
      <c r="WFK62" s="5"/>
      <c r="WFL62" s="5"/>
      <c r="WFM62" s="5"/>
      <c r="WFN62" s="5"/>
      <c r="WFO62" s="5"/>
      <c r="WFP62" s="5"/>
      <c r="WFQ62" s="5"/>
      <c r="WFR62" s="5"/>
      <c r="WFS62" s="5"/>
      <c r="WFT62" s="5"/>
      <c r="WFU62" s="5"/>
      <c r="WFV62" s="5"/>
      <c r="WFW62" s="5"/>
      <c r="WFX62" s="5"/>
      <c r="WFY62" s="5"/>
      <c r="WFZ62" s="5"/>
      <c r="WGA62" s="5"/>
      <c r="WGB62" s="5"/>
      <c r="WGC62" s="5"/>
      <c r="WGD62" s="5"/>
      <c r="WGE62" s="5"/>
      <c r="WGF62" s="5"/>
      <c r="WGG62" s="5"/>
      <c r="WGH62" s="5"/>
      <c r="WGI62" s="5"/>
      <c r="WGJ62" s="5"/>
      <c r="WGK62" s="5"/>
      <c r="WGL62" s="5"/>
      <c r="WGM62" s="5"/>
      <c r="WGN62" s="5"/>
      <c r="WGO62" s="5"/>
      <c r="WGP62" s="5"/>
      <c r="WGQ62" s="5"/>
      <c r="WGR62" s="5"/>
      <c r="WGS62" s="5"/>
      <c r="WGT62" s="5"/>
      <c r="WGU62" s="5"/>
      <c r="WGV62" s="5"/>
      <c r="WGW62" s="5"/>
      <c r="WGX62" s="5"/>
      <c r="WGY62" s="5"/>
      <c r="WGZ62" s="5"/>
      <c r="WHA62" s="5"/>
      <c r="WHB62" s="5"/>
      <c r="WHC62" s="5"/>
      <c r="WHD62" s="5"/>
      <c r="WHE62" s="5"/>
      <c r="WHF62" s="5"/>
      <c r="WHG62" s="5"/>
      <c r="WHH62" s="5"/>
      <c r="WHI62" s="5"/>
      <c r="WHJ62" s="5"/>
      <c r="WHK62" s="5"/>
      <c r="WHL62" s="5"/>
      <c r="WHM62" s="5"/>
      <c r="WHN62" s="5"/>
      <c r="WHO62" s="5"/>
      <c r="WHP62" s="5"/>
      <c r="WHQ62" s="5"/>
      <c r="WHR62" s="5"/>
      <c r="WHS62" s="5"/>
      <c r="WHT62" s="5"/>
      <c r="WHU62" s="5"/>
      <c r="WHV62" s="5"/>
      <c r="WHW62" s="5"/>
      <c r="WHX62" s="5"/>
      <c r="WHY62" s="5"/>
      <c r="WHZ62" s="5"/>
      <c r="WIA62" s="5"/>
      <c r="WIB62" s="5"/>
      <c r="WIC62" s="5"/>
      <c r="WID62" s="5"/>
      <c r="WIE62" s="5"/>
      <c r="WIF62" s="5"/>
      <c r="WIG62" s="5"/>
      <c r="WIH62" s="5"/>
      <c r="WII62" s="5"/>
      <c r="WIJ62" s="5"/>
      <c r="WIK62" s="5"/>
      <c r="WIL62" s="5"/>
      <c r="WIM62" s="5"/>
      <c r="WIN62" s="5"/>
      <c r="WIO62" s="5"/>
      <c r="WIP62" s="5"/>
      <c r="WIQ62" s="5"/>
      <c r="WIR62" s="5"/>
      <c r="WIS62" s="5"/>
      <c r="WIT62" s="5"/>
      <c r="WIU62" s="5"/>
      <c r="WIV62" s="5"/>
      <c r="WIW62" s="5"/>
      <c r="WIX62" s="5"/>
      <c r="WIY62" s="5"/>
      <c r="WIZ62" s="5"/>
      <c r="WJA62" s="5"/>
      <c r="WJB62" s="5"/>
      <c r="WJC62" s="5"/>
      <c r="WJD62" s="5"/>
      <c r="WJE62" s="5"/>
      <c r="WJF62" s="5"/>
      <c r="WJG62" s="5"/>
      <c r="WJH62" s="5"/>
      <c r="WJI62" s="5"/>
      <c r="WJJ62" s="5"/>
      <c r="WJK62" s="5"/>
      <c r="WJL62" s="5"/>
      <c r="WJM62" s="5"/>
      <c r="WJN62" s="5"/>
      <c r="WJO62" s="5"/>
      <c r="WJP62" s="5"/>
      <c r="WJQ62" s="5"/>
      <c r="WJR62" s="5"/>
      <c r="WJS62" s="5"/>
      <c r="WJT62" s="5"/>
      <c r="WJU62" s="5"/>
      <c r="WJV62" s="5"/>
      <c r="WJW62" s="5"/>
      <c r="WJX62" s="5"/>
      <c r="WJY62" s="5"/>
      <c r="WJZ62" s="5"/>
      <c r="WKA62" s="5"/>
      <c r="WKB62" s="5"/>
      <c r="WKC62" s="5"/>
      <c r="WKD62" s="5"/>
      <c r="WKE62" s="5"/>
      <c r="WKF62" s="5"/>
      <c r="WKG62" s="5"/>
      <c r="WKH62" s="5"/>
      <c r="WKI62" s="5"/>
      <c r="WKJ62" s="5"/>
      <c r="WKK62" s="5"/>
      <c r="WKL62" s="5"/>
      <c r="WKM62" s="5"/>
      <c r="WKN62" s="5"/>
      <c r="WKO62" s="5"/>
      <c r="WKP62" s="5"/>
      <c r="WKQ62" s="5"/>
      <c r="WKR62" s="5"/>
      <c r="WKS62" s="5"/>
      <c r="WKT62" s="5"/>
      <c r="WKU62" s="5"/>
      <c r="WKV62" s="5"/>
      <c r="WKW62" s="5"/>
      <c r="WKX62" s="5"/>
      <c r="WKY62" s="5"/>
      <c r="WKZ62" s="5"/>
      <c r="WLA62" s="5"/>
      <c r="WLB62" s="5"/>
      <c r="WLC62" s="5"/>
      <c r="WLD62" s="5"/>
      <c r="WLE62" s="5"/>
      <c r="WLF62" s="5"/>
      <c r="WLG62" s="5"/>
      <c r="WLH62" s="5"/>
      <c r="WLI62" s="5"/>
      <c r="WLJ62" s="5"/>
      <c r="WLK62" s="5"/>
      <c r="WLL62" s="5"/>
      <c r="WLM62" s="5"/>
      <c r="WLN62" s="5"/>
      <c r="WLO62" s="5"/>
      <c r="WLP62" s="5"/>
      <c r="WLQ62" s="5"/>
      <c r="WLR62" s="5"/>
      <c r="WLS62" s="5"/>
      <c r="WLT62" s="5"/>
      <c r="WLU62" s="5"/>
      <c r="WLV62" s="5"/>
      <c r="WLW62" s="5"/>
      <c r="WLX62" s="5"/>
      <c r="WLY62" s="5"/>
      <c r="WLZ62" s="5"/>
      <c r="WMA62" s="5"/>
      <c r="WMB62" s="5"/>
      <c r="WMC62" s="5"/>
      <c r="WMD62" s="5"/>
      <c r="WME62" s="5"/>
      <c r="WMF62" s="5"/>
      <c r="WMG62" s="5"/>
      <c r="WMH62" s="5"/>
      <c r="WMI62" s="5"/>
      <c r="WMJ62" s="5"/>
      <c r="WMK62" s="5"/>
      <c r="WML62" s="5"/>
      <c r="WMM62" s="5"/>
      <c r="WMN62" s="5"/>
      <c r="WMO62" s="5"/>
      <c r="WMP62" s="5"/>
      <c r="WMQ62" s="5"/>
      <c r="WMR62" s="5"/>
      <c r="WMS62" s="5"/>
      <c r="WMT62" s="5"/>
      <c r="WMU62" s="5"/>
      <c r="WMV62" s="5"/>
      <c r="WMW62" s="5"/>
      <c r="WMX62" s="5"/>
      <c r="WMY62" s="5"/>
      <c r="WMZ62" s="5"/>
      <c r="WNA62" s="5"/>
      <c r="WNB62" s="5"/>
      <c r="WNC62" s="5"/>
      <c r="WND62" s="5"/>
      <c r="WNE62" s="5"/>
      <c r="WNF62" s="5"/>
      <c r="WNG62" s="5"/>
      <c r="WNH62" s="5"/>
      <c r="WNI62" s="5"/>
      <c r="WNJ62" s="5"/>
      <c r="WNK62" s="5"/>
      <c r="WNL62" s="5"/>
      <c r="WNM62" s="5"/>
      <c r="WNN62" s="5"/>
      <c r="WNO62" s="5"/>
      <c r="WNP62" s="5"/>
      <c r="WNQ62" s="5"/>
      <c r="WNR62" s="5"/>
      <c r="WNS62" s="5"/>
      <c r="WNT62" s="5"/>
      <c r="WNU62" s="5"/>
      <c r="WNV62" s="5"/>
      <c r="WNW62" s="5"/>
      <c r="WNX62" s="5"/>
      <c r="WNY62" s="5"/>
      <c r="WNZ62" s="5"/>
      <c r="WOA62" s="5"/>
      <c r="WOB62" s="5"/>
      <c r="WOC62" s="5"/>
      <c r="WOD62" s="5"/>
      <c r="WOE62" s="5"/>
      <c r="WOF62" s="5"/>
      <c r="WOG62" s="5"/>
      <c r="WOH62" s="5"/>
      <c r="WOI62" s="5"/>
      <c r="WOJ62" s="5"/>
      <c r="WOK62" s="5"/>
      <c r="WOL62" s="5"/>
      <c r="WOM62" s="5"/>
      <c r="WON62" s="5"/>
      <c r="WOO62" s="5"/>
      <c r="WOP62" s="5"/>
      <c r="WOQ62" s="5"/>
      <c r="WOR62" s="5"/>
      <c r="WOS62" s="5"/>
      <c r="WOT62" s="5"/>
      <c r="WOU62" s="5"/>
      <c r="WOV62" s="5"/>
      <c r="WOW62" s="5"/>
      <c r="WOX62" s="5"/>
      <c r="WOY62" s="5"/>
      <c r="WOZ62" s="5"/>
      <c r="WPA62" s="5"/>
      <c r="WPB62" s="5"/>
      <c r="WPC62" s="5"/>
      <c r="WPD62" s="5"/>
      <c r="WPE62" s="5"/>
      <c r="WPF62" s="5"/>
      <c r="WPG62" s="5"/>
      <c r="WPH62" s="5"/>
      <c r="WPI62" s="5"/>
      <c r="WPJ62" s="5"/>
      <c r="WPK62" s="5"/>
      <c r="WPL62" s="5"/>
      <c r="WPM62" s="5"/>
      <c r="WPN62" s="5"/>
      <c r="WPO62" s="5"/>
      <c r="WPP62" s="5"/>
      <c r="WPQ62" s="5"/>
      <c r="WPR62" s="5"/>
      <c r="WPS62" s="5"/>
      <c r="WPT62" s="5"/>
      <c r="WPU62" s="5"/>
      <c r="WPV62" s="5"/>
      <c r="WPW62" s="5"/>
      <c r="WPX62" s="5"/>
      <c r="WPY62" s="5"/>
      <c r="WPZ62" s="5"/>
      <c r="WQA62" s="5"/>
      <c r="WQB62" s="5"/>
      <c r="WQC62" s="5"/>
      <c r="WQD62" s="5"/>
      <c r="WQE62" s="5"/>
      <c r="WQF62" s="5"/>
      <c r="WQG62" s="5"/>
      <c r="WQH62" s="5"/>
      <c r="WQI62" s="5"/>
      <c r="WQJ62" s="5"/>
      <c r="WQK62" s="5"/>
      <c r="WQL62" s="5"/>
      <c r="WQM62" s="5"/>
      <c r="WQN62" s="5"/>
      <c r="WQO62" s="5"/>
      <c r="WQP62" s="5"/>
      <c r="WQQ62" s="5"/>
      <c r="WQR62" s="5"/>
      <c r="WQS62" s="5"/>
      <c r="WQT62" s="5"/>
      <c r="WQU62" s="5"/>
      <c r="WQV62" s="5"/>
      <c r="WQW62" s="5"/>
      <c r="WQX62" s="5"/>
      <c r="WQY62" s="5"/>
      <c r="WQZ62" s="5"/>
      <c r="WRA62" s="5"/>
      <c r="WRB62" s="5"/>
      <c r="WRC62" s="5"/>
      <c r="WRD62" s="5"/>
      <c r="WRE62" s="5"/>
      <c r="WRF62" s="5"/>
      <c r="WRG62" s="5"/>
      <c r="WRH62" s="5"/>
      <c r="WRI62" s="5"/>
      <c r="WRJ62" s="5"/>
      <c r="WRK62" s="5"/>
      <c r="WRL62" s="5"/>
      <c r="WRM62" s="5"/>
      <c r="WRN62" s="5"/>
      <c r="WRO62" s="5"/>
      <c r="WRP62" s="5"/>
      <c r="WRQ62" s="5"/>
      <c r="WRR62" s="5"/>
      <c r="WRS62" s="5"/>
      <c r="WRT62" s="5"/>
      <c r="WRU62" s="5"/>
      <c r="WRV62" s="5"/>
      <c r="WRW62" s="5"/>
      <c r="WRX62" s="5"/>
      <c r="WRY62" s="5"/>
      <c r="WRZ62" s="5"/>
      <c r="WSA62" s="5"/>
      <c r="WSB62" s="5"/>
      <c r="WSC62" s="5"/>
      <c r="WSD62" s="5"/>
      <c r="WSE62" s="5"/>
      <c r="WSF62" s="5"/>
      <c r="WSG62" s="5"/>
      <c r="WSH62" s="5"/>
      <c r="WSI62" s="5"/>
      <c r="WSJ62" s="5"/>
      <c r="WSK62" s="5"/>
      <c r="WSL62" s="5"/>
      <c r="WSM62" s="5"/>
      <c r="WSN62" s="5"/>
      <c r="WSO62" s="5"/>
      <c r="WSP62" s="5"/>
      <c r="WSQ62" s="5"/>
      <c r="WSR62" s="5"/>
      <c r="WSS62" s="5"/>
      <c r="WST62" s="5"/>
      <c r="WSU62" s="5"/>
      <c r="WSV62" s="5"/>
      <c r="WSW62" s="5"/>
      <c r="WSX62" s="5"/>
      <c r="WSY62" s="5"/>
      <c r="WSZ62" s="5"/>
      <c r="WTA62" s="5"/>
      <c r="WTB62" s="5"/>
      <c r="WTC62" s="5"/>
      <c r="WTD62" s="5"/>
      <c r="WTE62" s="5"/>
      <c r="WTF62" s="5"/>
      <c r="WTG62" s="5"/>
      <c r="WTH62" s="5"/>
      <c r="WTI62" s="5"/>
      <c r="WTJ62" s="5"/>
      <c r="WTK62" s="5"/>
      <c r="WTL62" s="5"/>
      <c r="WTM62" s="5"/>
      <c r="WTN62" s="5"/>
      <c r="WTO62" s="5"/>
      <c r="WTP62" s="5"/>
      <c r="WTQ62" s="5"/>
      <c r="WTR62" s="5"/>
      <c r="WTS62" s="5"/>
      <c r="WTT62" s="5"/>
      <c r="WTU62" s="5"/>
      <c r="WTV62" s="5"/>
      <c r="WTW62" s="5"/>
      <c r="WTX62" s="5"/>
      <c r="WTY62" s="5"/>
      <c r="WTZ62" s="5"/>
      <c r="WUA62" s="5"/>
      <c r="WUB62" s="5"/>
      <c r="WUC62" s="5"/>
      <c r="WUD62" s="5"/>
      <c r="WUE62" s="5"/>
      <c r="WUF62" s="5"/>
      <c r="WUG62" s="5"/>
      <c r="WUH62" s="5"/>
      <c r="WUI62" s="5"/>
      <c r="WUJ62" s="5"/>
      <c r="WUK62" s="5"/>
      <c r="WUL62" s="5"/>
      <c r="WUM62" s="5"/>
      <c r="WUN62" s="5"/>
      <c r="WUO62" s="5"/>
      <c r="WUP62" s="5"/>
      <c r="WUQ62" s="5"/>
      <c r="WUR62" s="5"/>
      <c r="WUS62" s="5"/>
      <c r="WUT62" s="5"/>
      <c r="WUU62" s="5"/>
      <c r="WUV62" s="5"/>
      <c r="WUW62" s="5"/>
      <c r="WUX62" s="5"/>
      <c r="WUY62" s="5"/>
      <c r="WUZ62" s="5"/>
      <c r="WVA62" s="5"/>
      <c r="WVB62" s="5"/>
      <c r="WVC62" s="5"/>
      <c r="WVD62" s="5"/>
      <c r="WVE62" s="5"/>
      <c r="WVF62" s="5"/>
      <c r="WVG62" s="5"/>
      <c r="WVH62" s="5"/>
      <c r="WVI62" s="5"/>
      <c r="WVJ62" s="5"/>
      <c r="WVK62" s="5"/>
      <c r="WVL62" s="5"/>
      <c r="WVM62" s="5"/>
      <c r="WVN62" s="5"/>
      <c r="WVO62" s="5"/>
      <c r="WVP62" s="5"/>
      <c r="WVQ62" s="5"/>
      <c r="WVR62" s="5"/>
      <c r="WVS62" s="5"/>
      <c r="WVT62" s="5"/>
      <c r="WVU62" s="5"/>
      <c r="WVV62" s="5"/>
      <c r="WVW62" s="5"/>
      <c r="WVX62" s="5"/>
      <c r="WVY62" s="5"/>
      <c r="WVZ62" s="5"/>
      <c r="WWA62" s="5"/>
      <c r="WWB62" s="5"/>
      <c r="WWC62" s="5"/>
      <c r="WWD62" s="5"/>
      <c r="WWE62" s="5"/>
      <c r="WWF62" s="5"/>
      <c r="WWG62" s="5"/>
      <c r="WWH62" s="5"/>
      <c r="WWI62" s="5"/>
      <c r="WWJ62" s="5"/>
      <c r="WWK62" s="5"/>
      <c r="WWL62" s="5"/>
      <c r="WWM62" s="5"/>
      <c r="WWN62" s="5"/>
      <c r="WWO62" s="5"/>
      <c r="WWP62" s="5"/>
      <c r="WWQ62" s="5"/>
      <c r="WWR62" s="5"/>
      <c r="WWS62" s="5"/>
      <c r="WWT62" s="5"/>
      <c r="WWU62" s="5"/>
      <c r="WWV62" s="5"/>
      <c r="WWW62" s="5"/>
      <c r="WWX62" s="5"/>
      <c r="WWY62" s="5"/>
      <c r="WWZ62" s="5"/>
      <c r="WXA62" s="5"/>
      <c r="WXB62" s="5"/>
      <c r="WXC62" s="5"/>
      <c r="WXD62" s="5"/>
      <c r="WXE62" s="5"/>
      <c r="WXF62" s="5"/>
      <c r="WXG62" s="5"/>
      <c r="WXH62" s="5"/>
      <c r="WXI62" s="5"/>
      <c r="WXJ62" s="5"/>
      <c r="WXK62" s="5"/>
      <c r="WXL62" s="5"/>
      <c r="WXM62" s="5"/>
      <c r="WXN62" s="5"/>
      <c r="WXO62" s="5"/>
      <c r="WXP62" s="5"/>
      <c r="WXQ62" s="5"/>
      <c r="WXR62" s="5"/>
      <c r="WXS62" s="5"/>
      <c r="WXT62" s="5"/>
      <c r="WXU62" s="5"/>
      <c r="WXV62" s="5"/>
      <c r="WXW62" s="5"/>
      <c r="WXX62" s="5"/>
      <c r="WXY62" s="5"/>
      <c r="WXZ62" s="5"/>
      <c r="WYA62" s="5"/>
      <c r="WYB62" s="5"/>
      <c r="WYC62" s="5"/>
      <c r="WYD62" s="5"/>
      <c r="WYE62" s="5"/>
      <c r="WYF62" s="5"/>
      <c r="WYG62" s="5"/>
      <c r="WYH62" s="5"/>
      <c r="WYI62" s="5"/>
      <c r="WYJ62" s="5"/>
      <c r="WYK62" s="5"/>
      <c r="WYL62" s="5"/>
      <c r="WYM62" s="5"/>
      <c r="WYN62" s="5"/>
      <c r="WYO62" s="5"/>
      <c r="WYP62" s="5"/>
      <c r="WYQ62" s="5"/>
      <c r="WYR62" s="5"/>
      <c r="WYS62" s="5"/>
      <c r="WYT62" s="5"/>
      <c r="WYU62" s="5"/>
      <c r="WYV62" s="5"/>
      <c r="WYW62" s="5"/>
      <c r="WYX62" s="5"/>
      <c r="WYY62" s="5"/>
      <c r="WYZ62" s="5"/>
      <c r="WZA62" s="5"/>
      <c r="WZB62" s="5"/>
      <c r="WZC62" s="5"/>
      <c r="WZD62" s="5"/>
      <c r="WZE62" s="5"/>
      <c r="WZF62" s="5"/>
      <c r="WZG62" s="5"/>
      <c r="WZH62" s="5"/>
      <c r="WZI62" s="5"/>
      <c r="WZJ62" s="5"/>
      <c r="WZK62" s="5"/>
      <c r="WZL62" s="5"/>
      <c r="WZM62" s="5"/>
      <c r="WZN62" s="5"/>
      <c r="WZO62" s="5"/>
      <c r="WZP62" s="5"/>
      <c r="WZQ62" s="5"/>
      <c r="WZR62" s="5"/>
      <c r="WZS62" s="5"/>
      <c r="WZT62" s="5"/>
      <c r="WZU62" s="5"/>
      <c r="WZV62" s="5"/>
      <c r="WZW62" s="5"/>
      <c r="WZX62" s="5"/>
      <c r="WZY62" s="5"/>
      <c r="WZZ62" s="5"/>
      <c r="XAA62" s="5"/>
      <c r="XAB62" s="5"/>
      <c r="XAC62" s="5"/>
      <c r="XAD62" s="5"/>
      <c r="XAE62" s="5"/>
      <c r="XAF62" s="5"/>
      <c r="XAG62" s="5"/>
      <c r="XAH62" s="5"/>
      <c r="XAI62" s="5"/>
      <c r="XAJ62" s="5"/>
      <c r="XAK62" s="5"/>
      <c r="XAL62" s="5"/>
      <c r="XAM62" s="5"/>
      <c r="XAN62" s="5"/>
      <c r="XAO62" s="5"/>
      <c r="XAP62" s="5"/>
      <c r="XAQ62" s="5"/>
      <c r="XAR62" s="5"/>
      <c r="XAS62" s="5"/>
      <c r="XAT62" s="5"/>
      <c r="XAU62" s="5"/>
      <c r="XAV62" s="5"/>
      <c r="XAW62" s="5"/>
      <c r="XAX62" s="5"/>
      <c r="XAY62" s="5"/>
      <c r="XAZ62" s="5"/>
      <c r="XBA62" s="5"/>
      <c r="XBB62" s="5"/>
      <c r="XBC62" s="5"/>
      <c r="XBD62" s="5"/>
      <c r="XBE62" s="5"/>
      <c r="XBF62" s="5"/>
      <c r="XBG62" s="5"/>
      <c r="XBH62" s="5"/>
      <c r="XBI62" s="5"/>
      <c r="XBJ62" s="5"/>
      <c r="XBK62" s="5"/>
      <c r="XBL62" s="5"/>
      <c r="XBM62" s="5"/>
      <c r="XBN62" s="5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  <c r="XFB62" s="5"/>
    </row>
    <row r="63" s="5" customFormat="1" ht="32.1" hidden="1" customHeight="1" spans="1:15">
      <c r="A63" s="20">
        <v>5</v>
      </c>
      <c r="B63" s="21" t="s">
        <v>503</v>
      </c>
      <c r="C63" s="22" t="s">
        <v>504</v>
      </c>
      <c r="D63" s="23" t="s">
        <v>12</v>
      </c>
      <c r="E63" s="24">
        <v>6357.7151116</v>
      </c>
      <c r="F63" s="24">
        <v>4389.4869661</v>
      </c>
      <c r="G63" s="24">
        <v>11888.2739738</v>
      </c>
      <c r="H63" s="25">
        <f t="shared" si="5"/>
        <v>1.70835158313787</v>
      </c>
      <c r="I63" s="46" t="s">
        <v>647</v>
      </c>
      <c r="J63" s="47" t="s">
        <v>648</v>
      </c>
      <c r="K63" s="48">
        <v>200</v>
      </c>
      <c r="L63" s="48">
        <v>200</v>
      </c>
      <c r="M63" s="48">
        <v>0</v>
      </c>
      <c r="N63" s="20"/>
      <c r="O63" s="20"/>
    </row>
    <row r="64" s="5" customFormat="1" ht="32.1" hidden="1" customHeight="1" spans="1:15">
      <c r="A64" s="20">
        <v>6</v>
      </c>
      <c r="B64" s="21" t="s">
        <v>100</v>
      </c>
      <c r="C64" s="22" t="s">
        <v>511</v>
      </c>
      <c r="D64" s="23" t="s">
        <v>60</v>
      </c>
      <c r="E64" s="24">
        <v>6245.897731</v>
      </c>
      <c r="F64" s="24">
        <v>9622.832219</v>
      </c>
      <c r="G64" s="24">
        <v>28267.3309338</v>
      </c>
      <c r="H64" s="25">
        <f t="shared" si="5"/>
        <v>1.93752715317918</v>
      </c>
      <c r="I64" s="46" t="s">
        <v>647</v>
      </c>
      <c r="J64" s="47" t="s">
        <v>648</v>
      </c>
      <c r="K64" s="48">
        <v>200</v>
      </c>
      <c r="L64" s="48">
        <v>200</v>
      </c>
      <c r="M64" s="48">
        <v>0</v>
      </c>
      <c r="N64" s="20"/>
      <c r="O64" s="20"/>
    </row>
    <row r="65" s="5" customFormat="1" ht="32.1" hidden="1" customHeight="1" spans="1:15">
      <c r="A65" s="20">
        <v>7</v>
      </c>
      <c r="B65" s="21" t="s">
        <v>500</v>
      </c>
      <c r="C65" s="22" t="s">
        <v>501</v>
      </c>
      <c r="D65" s="23" t="s">
        <v>118</v>
      </c>
      <c r="E65" s="24">
        <v>6197.0651203</v>
      </c>
      <c r="F65" s="24">
        <v>7771.8452015</v>
      </c>
      <c r="G65" s="24">
        <v>28837.195356</v>
      </c>
      <c r="H65" s="25">
        <f t="shared" si="5"/>
        <v>2.71046959999078</v>
      </c>
      <c r="I65" s="46" t="s">
        <v>647</v>
      </c>
      <c r="J65" s="47" t="s">
        <v>648</v>
      </c>
      <c r="K65" s="48">
        <v>200</v>
      </c>
      <c r="L65" s="48">
        <v>200</v>
      </c>
      <c r="M65" s="48">
        <v>0</v>
      </c>
      <c r="N65" s="20"/>
      <c r="O65" s="20"/>
    </row>
    <row r="66" s="5" customFormat="1" ht="32.1" hidden="1" customHeight="1" spans="1:15">
      <c r="A66" s="20">
        <v>8</v>
      </c>
      <c r="B66" s="21" t="s">
        <v>505</v>
      </c>
      <c r="C66" s="22" t="s">
        <v>506</v>
      </c>
      <c r="D66" s="23" t="s">
        <v>118</v>
      </c>
      <c r="E66" s="24">
        <v>14395.3634074</v>
      </c>
      <c r="F66" s="24">
        <v>11551.7838049</v>
      </c>
      <c r="G66" s="24">
        <v>24327.0798486</v>
      </c>
      <c r="H66" s="25">
        <f t="shared" si="5"/>
        <v>1.10591543777689</v>
      </c>
      <c r="I66" s="46" t="s">
        <v>647</v>
      </c>
      <c r="J66" s="47" t="s">
        <v>648</v>
      </c>
      <c r="K66" s="48">
        <v>200</v>
      </c>
      <c r="L66" s="48">
        <v>200</v>
      </c>
      <c r="M66" s="48">
        <v>0</v>
      </c>
      <c r="N66" s="20"/>
      <c r="O66" s="20"/>
    </row>
    <row r="67" s="5" customFormat="1" ht="32.1" customHeight="1" spans="1:15">
      <c r="A67" s="20">
        <v>9</v>
      </c>
      <c r="B67" s="21" t="s">
        <v>508</v>
      </c>
      <c r="C67" s="22" t="s">
        <v>510</v>
      </c>
      <c r="D67" s="23" t="s">
        <v>509</v>
      </c>
      <c r="E67" s="24">
        <v>32.781318</v>
      </c>
      <c r="F67" s="24">
        <v>2156.1234631</v>
      </c>
      <c r="G67" s="24">
        <v>43704.2403646</v>
      </c>
      <c r="H67" s="25">
        <f t="shared" si="5"/>
        <v>19.2698227223795</v>
      </c>
      <c r="I67" s="46" t="s">
        <v>647</v>
      </c>
      <c r="J67" s="47" t="s">
        <v>650</v>
      </c>
      <c r="K67" s="48">
        <v>1700</v>
      </c>
      <c r="L67" s="48">
        <v>200</v>
      </c>
      <c r="M67" s="48">
        <v>1500</v>
      </c>
      <c r="N67" s="20"/>
      <c r="O67" s="20"/>
    </row>
    <row r="68" s="4" customFormat="1" ht="32.1" customHeight="1" spans="1:15">
      <c r="A68" s="18"/>
      <c r="B68" s="18" t="s">
        <v>656</v>
      </c>
      <c r="C68" s="18"/>
      <c r="D68" s="18"/>
      <c r="E68" s="19">
        <f>SUM(E69:E78)</f>
        <v>133418.4739155</v>
      </c>
      <c r="F68" s="19">
        <f>SUM(F69:F78)</f>
        <v>98101.4833087</v>
      </c>
      <c r="G68" s="19">
        <f>SUM(G69:G78)</f>
        <v>542015.9103576</v>
      </c>
      <c r="H68" s="19"/>
      <c r="I68" s="19"/>
      <c r="J68" s="44"/>
      <c r="K68" s="45">
        <f>SUM(K69:K78)</f>
        <v>11000</v>
      </c>
      <c r="L68" s="45">
        <f>SUM(L69:L78)</f>
        <v>2000</v>
      </c>
      <c r="M68" s="45">
        <f>SUM(M69:M78)</f>
        <v>9000</v>
      </c>
      <c r="N68" s="45">
        <f>SUM(N69:N78)</f>
        <v>0</v>
      </c>
      <c r="O68" s="45">
        <f>SUM(O69:O78)</f>
        <v>0</v>
      </c>
    </row>
    <row r="69" s="5" customFormat="1" ht="32.1" hidden="1" customHeight="1" spans="1:15">
      <c r="A69" s="20">
        <v>1</v>
      </c>
      <c r="B69" s="21" t="s">
        <v>531</v>
      </c>
      <c r="C69" s="22" t="s">
        <v>532</v>
      </c>
      <c r="D69" s="23" t="s">
        <v>8</v>
      </c>
      <c r="E69" s="24">
        <v>1231.5364028</v>
      </c>
      <c r="F69" s="24">
        <v>1629.6602431</v>
      </c>
      <c r="G69" s="24">
        <v>9606.2914788</v>
      </c>
      <c r="H69" s="25">
        <f t="shared" ref="H69:H78" si="6">IF(F69&gt;0,((G69-F69)/F69),((G69-F69)/(-F69)))</f>
        <v>4.89465903673674</v>
      </c>
      <c r="I69" s="46" t="s">
        <v>647</v>
      </c>
      <c r="J69" s="47" t="s">
        <v>648</v>
      </c>
      <c r="K69" s="48">
        <v>200</v>
      </c>
      <c r="L69" s="48">
        <v>200</v>
      </c>
      <c r="M69" s="48">
        <v>0</v>
      </c>
      <c r="N69" s="20"/>
      <c r="O69" s="20"/>
    </row>
    <row r="70" s="5" customFormat="1" ht="32.1" customHeight="1" spans="1:15">
      <c r="A70" s="20">
        <v>2</v>
      </c>
      <c r="B70" s="21" t="s">
        <v>521</v>
      </c>
      <c r="C70" s="22" t="s">
        <v>522</v>
      </c>
      <c r="D70" s="23" t="s">
        <v>10</v>
      </c>
      <c r="E70" s="24">
        <v>10869.2305973</v>
      </c>
      <c r="F70" s="24">
        <v>6660.0749854</v>
      </c>
      <c r="G70" s="24">
        <v>27228.0666296</v>
      </c>
      <c r="H70" s="25">
        <f t="shared" si="6"/>
        <v>3.08825226281813</v>
      </c>
      <c r="I70" s="46" t="s">
        <v>647</v>
      </c>
      <c r="J70" s="47" t="s">
        <v>653</v>
      </c>
      <c r="K70" s="48">
        <v>700</v>
      </c>
      <c r="L70" s="48">
        <v>200</v>
      </c>
      <c r="M70" s="48">
        <v>500</v>
      </c>
      <c r="N70" s="20"/>
      <c r="O70" s="20"/>
    </row>
    <row r="71" s="5" customFormat="1" ht="32.1" hidden="1" customHeight="1" spans="1:15">
      <c r="A71" s="20">
        <v>3</v>
      </c>
      <c r="B71" s="21" t="s">
        <v>527</v>
      </c>
      <c r="C71" s="22" t="s">
        <v>528</v>
      </c>
      <c r="D71" s="23" t="s">
        <v>19</v>
      </c>
      <c r="E71" s="24">
        <v>28818.4577176</v>
      </c>
      <c r="F71" s="24">
        <v>17804.0689916</v>
      </c>
      <c r="G71" s="24">
        <v>60156.1765464</v>
      </c>
      <c r="H71" s="25">
        <f t="shared" si="6"/>
        <v>2.37878810595386</v>
      </c>
      <c r="I71" s="46" t="s">
        <v>647</v>
      </c>
      <c r="J71" s="47" t="s">
        <v>648</v>
      </c>
      <c r="K71" s="48">
        <v>200</v>
      </c>
      <c r="L71" s="48">
        <v>200</v>
      </c>
      <c r="M71" s="48">
        <v>0</v>
      </c>
      <c r="N71" s="20"/>
      <c r="O71" s="20"/>
    </row>
    <row r="72" s="5" customFormat="1" ht="32.1" customHeight="1" spans="1:15">
      <c r="A72" s="20">
        <v>4</v>
      </c>
      <c r="B72" s="21" t="s">
        <v>512</v>
      </c>
      <c r="C72" s="22" t="s">
        <v>513</v>
      </c>
      <c r="D72" s="23" t="s">
        <v>55</v>
      </c>
      <c r="E72" s="24">
        <v>10454.496757</v>
      </c>
      <c r="F72" s="24">
        <v>4658.3058042</v>
      </c>
      <c r="G72" s="24">
        <v>50627.9840888</v>
      </c>
      <c r="H72" s="25">
        <f t="shared" si="6"/>
        <v>9.86832557088739</v>
      </c>
      <c r="I72" s="46" t="s">
        <v>647</v>
      </c>
      <c r="J72" s="47" t="s">
        <v>650</v>
      </c>
      <c r="K72" s="48">
        <v>2200</v>
      </c>
      <c r="L72" s="48">
        <v>200</v>
      </c>
      <c r="M72" s="48">
        <v>2000</v>
      </c>
      <c r="N72" s="20"/>
      <c r="O72" s="20"/>
    </row>
    <row r="73" s="5" customFormat="1" ht="32.1" hidden="1" customHeight="1" spans="1:15">
      <c r="A73" s="20">
        <v>5</v>
      </c>
      <c r="B73" s="21" t="s">
        <v>519</v>
      </c>
      <c r="C73" s="22" t="s">
        <v>520</v>
      </c>
      <c r="D73" s="23" t="s">
        <v>125</v>
      </c>
      <c r="E73" s="24">
        <v>832.5623307</v>
      </c>
      <c r="F73" s="24">
        <v>70.0463193</v>
      </c>
      <c r="G73" s="24">
        <v>9453.1373994</v>
      </c>
      <c r="H73" s="25">
        <f t="shared" si="6"/>
        <v>133.955519345897</v>
      </c>
      <c r="I73" s="46" t="s">
        <v>647</v>
      </c>
      <c r="J73" s="47" t="s">
        <v>648</v>
      </c>
      <c r="K73" s="48">
        <v>200</v>
      </c>
      <c r="L73" s="48">
        <v>200</v>
      </c>
      <c r="M73" s="48">
        <v>0</v>
      </c>
      <c r="N73" s="20"/>
      <c r="O73" s="20"/>
    </row>
    <row r="74" s="5" customFormat="1" ht="32.1" customHeight="1" spans="1:15">
      <c r="A74" s="20">
        <v>6</v>
      </c>
      <c r="B74" s="21" t="s">
        <v>523</v>
      </c>
      <c r="C74" s="22" t="s">
        <v>524</v>
      </c>
      <c r="D74" s="23" t="s">
        <v>125</v>
      </c>
      <c r="E74" s="24">
        <v>7996.6685415</v>
      </c>
      <c r="F74" s="24">
        <v>11916.0467992</v>
      </c>
      <c r="G74" s="24">
        <v>105776.6778594</v>
      </c>
      <c r="H74" s="25">
        <f t="shared" si="6"/>
        <v>7.87682632016026</v>
      </c>
      <c r="I74" s="46" t="s">
        <v>647</v>
      </c>
      <c r="J74" s="47" t="s">
        <v>650</v>
      </c>
      <c r="K74" s="48">
        <v>2200</v>
      </c>
      <c r="L74" s="48">
        <v>200</v>
      </c>
      <c r="M74" s="48">
        <v>2000</v>
      </c>
      <c r="N74" s="20"/>
      <c r="O74" s="20"/>
    </row>
    <row r="75" s="5" customFormat="1" ht="32.1" customHeight="1" spans="1:15">
      <c r="A75" s="20">
        <v>7</v>
      </c>
      <c r="B75" s="21" t="s">
        <v>529</v>
      </c>
      <c r="C75" s="22" t="s">
        <v>530</v>
      </c>
      <c r="D75" s="23" t="s">
        <v>12</v>
      </c>
      <c r="E75" s="24">
        <v>7923.0212719</v>
      </c>
      <c r="F75" s="24">
        <v>-524.7562134</v>
      </c>
      <c r="G75" s="24">
        <v>22192.1886518</v>
      </c>
      <c r="H75" s="25">
        <f t="shared" si="6"/>
        <v>43.2904733381095</v>
      </c>
      <c r="I75" s="46" t="s">
        <v>647</v>
      </c>
      <c r="J75" s="47" t="s">
        <v>650</v>
      </c>
      <c r="K75" s="48">
        <v>1700</v>
      </c>
      <c r="L75" s="48">
        <v>200</v>
      </c>
      <c r="M75" s="48">
        <v>1500</v>
      </c>
      <c r="N75" s="20"/>
      <c r="O75" s="20"/>
    </row>
    <row r="76" s="5" customFormat="1" ht="32.1" customHeight="1" spans="1:15">
      <c r="A76" s="20">
        <v>8</v>
      </c>
      <c r="B76" s="21" t="s">
        <v>525</v>
      </c>
      <c r="C76" s="22" t="s">
        <v>526</v>
      </c>
      <c r="D76" s="23" t="s">
        <v>29</v>
      </c>
      <c r="E76" s="24">
        <v>379.0989992</v>
      </c>
      <c r="F76" s="24">
        <v>-3607.1217294</v>
      </c>
      <c r="G76" s="24">
        <v>18479.429308</v>
      </c>
      <c r="H76" s="25">
        <f t="shared" si="6"/>
        <v>6.12304011183837</v>
      </c>
      <c r="I76" s="46" t="s">
        <v>647</v>
      </c>
      <c r="J76" s="47" t="s">
        <v>650</v>
      </c>
      <c r="K76" s="48">
        <v>1700</v>
      </c>
      <c r="L76" s="48">
        <v>200</v>
      </c>
      <c r="M76" s="48">
        <v>1500</v>
      </c>
      <c r="N76" s="20"/>
      <c r="O76" s="20"/>
    </row>
    <row r="77" s="5" customFormat="1" ht="32.1" customHeight="1" spans="1:15">
      <c r="A77" s="20">
        <v>9</v>
      </c>
      <c r="B77" s="21" t="s">
        <v>514</v>
      </c>
      <c r="C77" s="22" t="s">
        <v>515</v>
      </c>
      <c r="D77" s="23" t="s">
        <v>43</v>
      </c>
      <c r="E77" s="24">
        <v>53021.7640263</v>
      </c>
      <c r="F77" s="24">
        <v>44815.0185196</v>
      </c>
      <c r="G77" s="24">
        <v>180490.492888</v>
      </c>
      <c r="H77" s="25">
        <f t="shared" si="6"/>
        <v>3.02745550153152</v>
      </c>
      <c r="I77" s="46" t="s">
        <v>647</v>
      </c>
      <c r="J77" s="47" t="s">
        <v>653</v>
      </c>
      <c r="K77" s="48">
        <v>1200</v>
      </c>
      <c r="L77" s="48">
        <v>200</v>
      </c>
      <c r="M77" s="48">
        <v>1000</v>
      </c>
      <c r="N77" s="20"/>
      <c r="O77" s="20"/>
    </row>
    <row r="78" s="5" customFormat="1" ht="32.1" customHeight="1" spans="1:15">
      <c r="A78" s="20">
        <v>10</v>
      </c>
      <c r="B78" s="21" t="s">
        <v>516</v>
      </c>
      <c r="C78" s="22" t="s">
        <v>517</v>
      </c>
      <c r="D78" s="23" t="s">
        <v>46</v>
      </c>
      <c r="E78" s="24">
        <v>11891.6372712</v>
      </c>
      <c r="F78" s="24">
        <v>14680.1395891</v>
      </c>
      <c r="G78" s="24">
        <v>58005.4655074</v>
      </c>
      <c r="H78" s="25">
        <f t="shared" si="6"/>
        <v>2.95128841625382</v>
      </c>
      <c r="I78" s="46" t="s">
        <v>647</v>
      </c>
      <c r="J78" s="47" t="s">
        <v>657</v>
      </c>
      <c r="K78" s="48">
        <v>700</v>
      </c>
      <c r="L78" s="48">
        <v>200</v>
      </c>
      <c r="M78" s="48">
        <v>500</v>
      </c>
      <c r="N78" s="20"/>
      <c r="O78" s="20"/>
    </row>
    <row r="79" s="4" customFormat="1" ht="32.1" customHeight="1" spans="1:15">
      <c r="A79" s="18"/>
      <c r="B79" s="18" t="s">
        <v>658</v>
      </c>
      <c r="C79" s="18"/>
      <c r="D79" s="18"/>
      <c r="E79" s="19">
        <f>SUM(E80:E88)</f>
        <v>11096.602419</v>
      </c>
      <c r="F79" s="19">
        <f>SUM(F80:F88)</f>
        <v>18500.3229336</v>
      </c>
      <c r="G79" s="19">
        <f>SUM(G80:G88)</f>
        <v>76460.6043602</v>
      </c>
      <c r="H79" s="19"/>
      <c r="I79" s="19"/>
      <c r="J79" s="44"/>
      <c r="K79" s="45">
        <f>SUM(K80:K88)</f>
        <v>4300</v>
      </c>
      <c r="L79" s="45">
        <f>SUM(L80:L88)</f>
        <v>1800</v>
      </c>
      <c r="M79" s="45">
        <f>SUM(M80:M88)</f>
        <v>2500</v>
      </c>
      <c r="N79" s="45">
        <f>SUM(N80:N88)</f>
        <v>0</v>
      </c>
      <c r="O79" s="45">
        <f>SUM(O80:O88)</f>
        <v>0</v>
      </c>
    </row>
    <row r="80" s="5" customFormat="1" ht="32.1" hidden="1" customHeight="1" spans="1:15">
      <c r="A80" s="20">
        <v>1</v>
      </c>
      <c r="B80" s="21" t="s">
        <v>542</v>
      </c>
      <c r="C80" s="22" t="s">
        <v>543</v>
      </c>
      <c r="D80" s="23" t="s">
        <v>10</v>
      </c>
      <c r="E80" s="24">
        <v>377.0435939</v>
      </c>
      <c r="F80" s="24">
        <v>1057.0694166</v>
      </c>
      <c r="G80" s="24">
        <v>1462.1117346</v>
      </c>
      <c r="H80" s="25">
        <f t="shared" ref="H80:H88" si="7">IF(F80&gt;0,((G80-F80)/F80),((G80-F80)/(-F80)))</f>
        <v>0.38317475809942</v>
      </c>
      <c r="I80" s="46" t="s">
        <v>647</v>
      </c>
      <c r="J80" s="47" t="s">
        <v>648</v>
      </c>
      <c r="K80" s="48">
        <v>200</v>
      </c>
      <c r="L80" s="48">
        <v>200</v>
      </c>
      <c r="M80" s="48">
        <v>0</v>
      </c>
      <c r="N80" s="20"/>
      <c r="O80" s="20"/>
    </row>
    <row r="81" s="6" customFormat="1" ht="32.1" hidden="1" customHeight="1" spans="1:16382">
      <c r="A81" s="20">
        <v>2</v>
      </c>
      <c r="B81" s="21" t="s">
        <v>536</v>
      </c>
      <c r="C81" s="22" t="s">
        <v>537</v>
      </c>
      <c r="D81" s="23" t="s">
        <v>125</v>
      </c>
      <c r="E81" s="24">
        <v>788.3527734</v>
      </c>
      <c r="F81" s="24">
        <v>2420.1104461</v>
      </c>
      <c r="G81" s="24">
        <v>2919.8065842</v>
      </c>
      <c r="H81" s="25">
        <f t="shared" si="7"/>
        <v>0.206476584118406</v>
      </c>
      <c r="I81" s="46" t="s">
        <v>647</v>
      </c>
      <c r="J81" s="47" t="s">
        <v>648</v>
      </c>
      <c r="K81" s="48">
        <v>200</v>
      </c>
      <c r="L81" s="48">
        <v>200</v>
      </c>
      <c r="M81" s="48">
        <v>0</v>
      </c>
      <c r="N81" s="20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  <c r="WVO81" s="5"/>
      <c r="WVP81" s="5"/>
      <c r="WVQ81" s="5"/>
      <c r="WVR81" s="5"/>
      <c r="WVS81" s="5"/>
      <c r="WVT81" s="5"/>
      <c r="WVU81" s="5"/>
      <c r="WVV81" s="5"/>
      <c r="WVW81" s="5"/>
      <c r="WVX81" s="5"/>
      <c r="WVY81" s="5"/>
      <c r="WVZ81" s="5"/>
      <c r="WWA81" s="5"/>
      <c r="WWB81" s="5"/>
      <c r="WWC81" s="5"/>
      <c r="WWD81" s="5"/>
      <c r="WWE81" s="5"/>
      <c r="WWF81" s="5"/>
      <c r="WWG81" s="5"/>
      <c r="WWH81" s="5"/>
      <c r="WWI81" s="5"/>
      <c r="WWJ81" s="5"/>
      <c r="WWK81" s="5"/>
      <c r="WWL81" s="5"/>
      <c r="WWM81" s="5"/>
      <c r="WWN81" s="5"/>
      <c r="WWO81" s="5"/>
      <c r="WWP81" s="5"/>
      <c r="WWQ81" s="5"/>
      <c r="WWR81" s="5"/>
      <c r="WWS81" s="5"/>
      <c r="WWT81" s="5"/>
      <c r="WWU81" s="5"/>
      <c r="WWV81" s="5"/>
      <c r="WWW81" s="5"/>
      <c r="WWX81" s="5"/>
      <c r="WWY81" s="5"/>
      <c r="WWZ81" s="5"/>
      <c r="WXA81" s="5"/>
      <c r="WXB81" s="5"/>
      <c r="WXC81" s="5"/>
      <c r="WXD81" s="5"/>
      <c r="WXE81" s="5"/>
      <c r="WXF81" s="5"/>
      <c r="WXG81" s="5"/>
      <c r="WXH81" s="5"/>
      <c r="WXI81" s="5"/>
      <c r="WXJ81" s="5"/>
      <c r="WXK81" s="5"/>
      <c r="WXL81" s="5"/>
      <c r="WXM81" s="5"/>
      <c r="WXN81" s="5"/>
      <c r="WXO81" s="5"/>
      <c r="WXP81" s="5"/>
      <c r="WXQ81" s="5"/>
      <c r="WXR81" s="5"/>
      <c r="WXS81" s="5"/>
      <c r="WXT81" s="5"/>
      <c r="WXU81" s="5"/>
      <c r="WXV81" s="5"/>
      <c r="WXW81" s="5"/>
      <c r="WXX81" s="5"/>
      <c r="WXY81" s="5"/>
      <c r="WXZ81" s="5"/>
      <c r="WYA81" s="5"/>
      <c r="WYB81" s="5"/>
      <c r="WYC81" s="5"/>
      <c r="WYD81" s="5"/>
      <c r="WYE81" s="5"/>
      <c r="WYF81" s="5"/>
      <c r="WYG81" s="5"/>
      <c r="WYH81" s="5"/>
      <c r="WYI81" s="5"/>
      <c r="WYJ81" s="5"/>
      <c r="WYK81" s="5"/>
      <c r="WYL81" s="5"/>
      <c r="WYM81" s="5"/>
      <c r="WYN81" s="5"/>
      <c r="WYO81" s="5"/>
      <c r="WYP81" s="5"/>
      <c r="WYQ81" s="5"/>
      <c r="WYR81" s="5"/>
      <c r="WYS81" s="5"/>
      <c r="WYT81" s="5"/>
      <c r="WYU81" s="5"/>
      <c r="WYV81" s="5"/>
      <c r="WYW81" s="5"/>
      <c r="WYX81" s="5"/>
      <c r="WYY81" s="5"/>
      <c r="WYZ81" s="5"/>
      <c r="WZA81" s="5"/>
      <c r="WZB81" s="5"/>
      <c r="WZC81" s="5"/>
      <c r="WZD81" s="5"/>
      <c r="WZE81" s="5"/>
      <c r="WZF81" s="5"/>
      <c r="WZG81" s="5"/>
      <c r="WZH81" s="5"/>
      <c r="WZI81" s="5"/>
      <c r="WZJ81" s="5"/>
      <c r="WZK81" s="5"/>
      <c r="WZL81" s="5"/>
      <c r="WZM81" s="5"/>
      <c r="WZN81" s="5"/>
      <c r="WZO81" s="5"/>
      <c r="WZP81" s="5"/>
      <c r="WZQ81" s="5"/>
      <c r="WZR81" s="5"/>
      <c r="WZS81" s="5"/>
      <c r="WZT81" s="5"/>
      <c r="WZU81" s="5"/>
      <c r="WZV81" s="5"/>
      <c r="WZW81" s="5"/>
      <c r="WZX81" s="5"/>
      <c r="WZY81" s="5"/>
      <c r="WZZ81" s="5"/>
      <c r="XAA81" s="5"/>
      <c r="XAB81" s="5"/>
      <c r="XAC81" s="5"/>
      <c r="XAD81" s="5"/>
      <c r="XAE81" s="5"/>
      <c r="XAF81" s="5"/>
      <c r="XAG81" s="5"/>
      <c r="XAH81" s="5"/>
      <c r="XAI81" s="5"/>
      <c r="XAJ81" s="5"/>
      <c r="XAK81" s="5"/>
      <c r="XAL81" s="5"/>
      <c r="XAM81" s="5"/>
      <c r="XAN81" s="5"/>
      <c r="XAO81" s="5"/>
      <c r="XAP81" s="5"/>
      <c r="XAQ81" s="5"/>
      <c r="XAR81" s="5"/>
      <c r="XAS81" s="5"/>
      <c r="XAT81" s="5"/>
      <c r="XAU81" s="5"/>
      <c r="XAV81" s="5"/>
      <c r="XAW81" s="5"/>
      <c r="XAX81" s="5"/>
      <c r="XAY81" s="5"/>
      <c r="XAZ81" s="5"/>
      <c r="XBA81" s="5"/>
      <c r="XBB81" s="5"/>
      <c r="XBC81" s="5"/>
      <c r="XBD81" s="5"/>
      <c r="XBE81" s="5"/>
      <c r="XBF81" s="5"/>
      <c r="XBG81" s="5"/>
      <c r="XBH81" s="5"/>
      <c r="XBI81" s="5"/>
      <c r="XBJ81" s="5"/>
      <c r="XBK81" s="5"/>
      <c r="XBL81" s="5"/>
      <c r="XBM81" s="5"/>
      <c r="XBN81" s="5"/>
      <c r="XBO81" s="5"/>
      <c r="XBP81" s="5"/>
      <c r="XBQ81" s="5"/>
      <c r="XBR81" s="5"/>
      <c r="XBS81" s="5"/>
      <c r="XBT81" s="5"/>
      <c r="XBU81" s="5"/>
      <c r="XBV81" s="5"/>
      <c r="XBW81" s="5"/>
      <c r="XBX81" s="5"/>
      <c r="XBY81" s="5"/>
      <c r="XBZ81" s="5"/>
      <c r="XCA81" s="5"/>
      <c r="XCB81" s="5"/>
      <c r="XCC81" s="5"/>
      <c r="XCD81" s="5"/>
      <c r="XCE81" s="5"/>
      <c r="XCF81" s="5"/>
      <c r="XCG81" s="5"/>
      <c r="XCH81" s="5"/>
      <c r="XCI81" s="5"/>
      <c r="XCJ81" s="5"/>
      <c r="XCK81" s="5"/>
      <c r="XCL81" s="5"/>
      <c r="XCM81" s="5"/>
      <c r="XCN81" s="5"/>
      <c r="XCO81" s="5"/>
      <c r="XCP81" s="5"/>
      <c r="XCQ81" s="5"/>
      <c r="XCR81" s="5"/>
      <c r="XCS81" s="5"/>
      <c r="XCT81" s="5"/>
      <c r="XCU81" s="5"/>
      <c r="XCV81" s="5"/>
      <c r="XCW81" s="5"/>
      <c r="XCX81" s="5"/>
      <c r="XCY81" s="5"/>
      <c r="XCZ81" s="5"/>
      <c r="XDA81" s="5"/>
      <c r="XDB81" s="5"/>
      <c r="XDC81" s="5"/>
      <c r="XDD81" s="5"/>
      <c r="XDE81" s="5"/>
      <c r="XDF81" s="5"/>
      <c r="XDG81" s="5"/>
      <c r="XDH81" s="5"/>
      <c r="XDI81" s="5"/>
      <c r="XDJ81" s="5"/>
      <c r="XDK81" s="5"/>
      <c r="XDL81" s="5"/>
      <c r="XDM81" s="5"/>
      <c r="XDN81" s="5"/>
      <c r="XDO81" s="5"/>
      <c r="XDP81" s="5"/>
      <c r="XDQ81" s="5"/>
      <c r="XDR81" s="5"/>
      <c r="XDS81" s="5"/>
      <c r="XDT81" s="5"/>
      <c r="XDU81" s="5"/>
      <c r="XDV81" s="5"/>
      <c r="XDW81" s="5"/>
      <c r="XDX81" s="5"/>
      <c r="XDY81" s="5"/>
      <c r="XDZ81" s="5"/>
      <c r="XEA81" s="5"/>
      <c r="XEB81" s="5"/>
      <c r="XEC81" s="5"/>
      <c r="XED81" s="5"/>
      <c r="XEE81" s="5"/>
      <c r="XEF81" s="5"/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</row>
    <row r="82" s="5" customFormat="1" ht="32.1" customHeight="1" spans="1:15">
      <c r="A82" s="20">
        <v>3</v>
      </c>
      <c r="B82" s="21" t="s">
        <v>132</v>
      </c>
      <c r="C82" s="22" t="s">
        <v>533</v>
      </c>
      <c r="D82" s="23" t="s">
        <v>17</v>
      </c>
      <c r="E82" s="24">
        <v>1914.9892864</v>
      </c>
      <c r="F82" s="24">
        <v>7247.6733486</v>
      </c>
      <c r="G82" s="24">
        <v>32974.6314652</v>
      </c>
      <c r="H82" s="25">
        <f t="shared" si="7"/>
        <v>3.5496851029537</v>
      </c>
      <c r="I82" s="46" t="s">
        <v>647</v>
      </c>
      <c r="J82" s="47" t="s">
        <v>650</v>
      </c>
      <c r="K82" s="48">
        <v>1200</v>
      </c>
      <c r="L82" s="48">
        <v>200</v>
      </c>
      <c r="M82" s="48">
        <v>1000</v>
      </c>
      <c r="N82" s="20"/>
      <c r="O82" s="20"/>
    </row>
    <row r="83" s="5" customFormat="1" ht="32.1" hidden="1" customHeight="1" spans="1:15">
      <c r="A83" s="20">
        <v>4</v>
      </c>
      <c r="B83" s="21" t="s">
        <v>547</v>
      </c>
      <c r="C83" s="22" t="s">
        <v>548</v>
      </c>
      <c r="D83" s="23" t="s">
        <v>27</v>
      </c>
      <c r="E83" s="24">
        <v>492.9027509</v>
      </c>
      <c r="F83" s="24">
        <v>695.7980524</v>
      </c>
      <c r="G83" s="24">
        <v>2229.8922634</v>
      </c>
      <c r="H83" s="25">
        <f t="shared" si="7"/>
        <v>2.20479808143826</v>
      </c>
      <c r="I83" s="46" t="s">
        <v>647</v>
      </c>
      <c r="J83" s="47" t="s">
        <v>648</v>
      </c>
      <c r="K83" s="48">
        <v>200</v>
      </c>
      <c r="L83" s="48">
        <v>200</v>
      </c>
      <c r="M83" s="48">
        <v>0</v>
      </c>
      <c r="N83" s="20"/>
      <c r="O83" s="20"/>
    </row>
    <row r="84" s="5" customFormat="1" ht="32.1" hidden="1" customHeight="1" spans="1:15">
      <c r="A84" s="20">
        <v>5</v>
      </c>
      <c r="B84" s="21" t="s">
        <v>549</v>
      </c>
      <c r="C84" s="22" t="s">
        <v>550</v>
      </c>
      <c r="D84" s="23" t="s">
        <v>29</v>
      </c>
      <c r="E84" s="24">
        <v>664.4116852</v>
      </c>
      <c r="F84" s="24">
        <v>695.986954</v>
      </c>
      <c r="G84" s="24">
        <v>1549.7663404</v>
      </c>
      <c r="H84" s="25">
        <f t="shared" si="7"/>
        <v>1.22671751459295</v>
      </c>
      <c r="I84" s="46" t="s">
        <v>647</v>
      </c>
      <c r="J84" s="47" t="s">
        <v>648</v>
      </c>
      <c r="K84" s="48">
        <v>200</v>
      </c>
      <c r="L84" s="48">
        <v>200</v>
      </c>
      <c r="M84" s="48">
        <v>0</v>
      </c>
      <c r="N84" s="20"/>
      <c r="O84" s="20"/>
    </row>
    <row r="85" s="5" customFormat="1" ht="32.1" customHeight="1" spans="1:15">
      <c r="A85" s="20">
        <v>6</v>
      </c>
      <c r="B85" s="21" t="s">
        <v>534</v>
      </c>
      <c r="C85" s="22" t="s">
        <v>535</v>
      </c>
      <c r="D85" s="23" t="s">
        <v>118</v>
      </c>
      <c r="E85" s="24">
        <v>4176.3377249</v>
      </c>
      <c r="F85" s="24">
        <v>2417.0672263</v>
      </c>
      <c r="G85" s="24">
        <v>21233.2997178</v>
      </c>
      <c r="H85" s="25">
        <f t="shared" si="7"/>
        <v>7.78473692695073</v>
      </c>
      <c r="I85" s="46" t="s">
        <v>647</v>
      </c>
      <c r="J85" s="47" t="s">
        <v>650</v>
      </c>
      <c r="K85" s="48">
        <v>1700</v>
      </c>
      <c r="L85" s="48">
        <v>200</v>
      </c>
      <c r="M85" s="48">
        <v>1500</v>
      </c>
      <c r="N85" s="20"/>
      <c r="O85" s="20"/>
    </row>
    <row r="86" s="5" customFormat="1" ht="32.1" hidden="1" customHeight="1" spans="1:15">
      <c r="A86" s="20">
        <v>7</v>
      </c>
      <c r="B86" s="21" t="s">
        <v>538</v>
      </c>
      <c r="C86" s="22" t="s">
        <v>539</v>
      </c>
      <c r="D86" s="23" t="s">
        <v>43</v>
      </c>
      <c r="E86" s="24">
        <v>1602.5296915</v>
      </c>
      <c r="F86" s="24">
        <v>1973.7586699</v>
      </c>
      <c r="G86" s="24">
        <v>8205.6027524</v>
      </c>
      <c r="H86" s="25">
        <f t="shared" si="7"/>
        <v>3.15734855407411</v>
      </c>
      <c r="I86" s="46" t="s">
        <v>647</v>
      </c>
      <c r="J86" s="47" t="s">
        <v>648</v>
      </c>
      <c r="K86" s="48">
        <v>200</v>
      </c>
      <c r="L86" s="48">
        <v>200</v>
      </c>
      <c r="M86" s="48">
        <v>0</v>
      </c>
      <c r="N86" s="20"/>
      <c r="O86" s="20"/>
    </row>
    <row r="87" s="5" customFormat="1" ht="32.1" hidden="1" customHeight="1" spans="1:15">
      <c r="A87" s="20">
        <v>8</v>
      </c>
      <c r="B87" s="21" t="s">
        <v>136</v>
      </c>
      <c r="C87" s="22" t="s">
        <v>546</v>
      </c>
      <c r="D87" s="23" t="s">
        <v>46</v>
      </c>
      <c r="E87" s="24">
        <v>549.714797</v>
      </c>
      <c r="F87" s="24">
        <v>619.6211816</v>
      </c>
      <c r="G87" s="24">
        <v>2262.0312308</v>
      </c>
      <c r="H87" s="25">
        <f t="shared" si="7"/>
        <v>2.65066801777004</v>
      </c>
      <c r="I87" s="46" t="s">
        <v>647</v>
      </c>
      <c r="J87" s="47" t="s">
        <v>648</v>
      </c>
      <c r="K87" s="48">
        <v>200</v>
      </c>
      <c r="L87" s="48">
        <v>200</v>
      </c>
      <c r="M87" s="48">
        <v>0</v>
      </c>
      <c r="N87" s="20"/>
      <c r="O87" s="20"/>
    </row>
    <row r="88" s="5" customFormat="1" ht="32.1" hidden="1" customHeight="1" spans="1:15">
      <c r="A88" s="20">
        <v>9</v>
      </c>
      <c r="B88" s="21" t="s">
        <v>540</v>
      </c>
      <c r="C88" s="22" t="s">
        <v>541</v>
      </c>
      <c r="D88" s="23" t="s">
        <v>509</v>
      </c>
      <c r="E88" s="24">
        <v>530.3201158</v>
      </c>
      <c r="F88" s="24">
        <v>1373.2376381</v>
      </c>
      <c r="G88" s="24">
        <v>3623.4622714</v>
      </c>
      <c r="H88" s="25">
        <f t="shared" si="7"/>
        <v>1.63862726367841</v>
      </c>
      <c r="I88" s="46" t="s">
        <v>647</v>
      </c>
      <c r="J88" s="47" t="s">
        <v>648</v>
      </c>
      <c r="K88" s="48">
        <v>200</v>
      </c>
      <c r="L88" s="48">
        <v>200</v>
      </c>
      <c r="M88" s="48">
        <v>0</v>
      </c>
      <c r="N88" s="20"/>
      <c r="O88" s="20"/>
    </row>
    <row r="89" s="4" customFormat="1" ht="32.1" customHeight="1" spans="1:15">
      <c r="A89" s="18"/>
      <c r="B89" s="26" t="s">
        <v>659</v>
      </c>
      <c r="C89" s="18"/>
      <c r="D89" s="18"/>
      <c r="E89" s="19">
        <f>SUM(E90:E99)</f>
        <v>3401.2662526</v>
      </c>
      <c r="F89" s="19">
        <f>SUM(F90:F99)</f>
        <v>4525.2890503</v>
      </c>
      <c r="G89" s="19">
        <f>SUM(G90:G99)</f>
        <v>22407.8874071</v>
      </c>
      <c r="H89" s="19"/>
      <c r="I89" s="19"/>
      <c r="J89" s="44"/>
      <c r="K89" s="45">
        <f>SUM(K90:K99)</f>
        <v>2200</v>
      </c>
      <c r="L89" s="45">
        <f>SUM(L90:L99)</f>
        <v>1200</v>
      </c>
      <c r="M89" s="45">
        <f>SUM(M90:M99)</f>
        <v>1000</v>
      </c>
      <c r="N89" s="45">
        <f>SUM(N90:N99)</f>
        <v>4</v>
      </c>
      <c r="O89" s="45">
        <f>SUM(O90:O99)</f>
        <v>1</v>
      </c>
    </row>
    <row r="90" s="5" customFormat="1" ht="32.1" hidden="1" customHeight="1" spans="1:15">
      <c r="A90" s="20">
        <v>1</v>
      </c>
      <c r="B90" s="21" t="s">
        <v>552</v>
      </c>
      <c r="C90" s="22" t="s">
        <v>553</v>
      </c>
      <c r="D90" s="23" t="s">
        <v>8</v>
      </c>
      <c r="E90" s="24">
        <v>630.445952</v>
      </c>
      <c r="F90" s="24">
        <v>711.751713</v>
      </c>
      <c r="G90" s="24">
        <v>2262.4320266</v>
      </c>
      <c r="H90" s="25">
        <f t="shared" ref="H90:H99" si="8">IF(F90&gt;0,((G90-F90)/F90),((G90-F90)/(-F90)))</f>
        <v>2.17868153357012</v>
      </c>
      <c r="I90" s="46" t="s">
        <v>647</v>
      </c>
      <c r="J90" s="47" t="s">
        <v>648</v>
      </c>
      <c r="K90" s="48">
        <v>200</v>
      </c>
      <c r="L90" s="48">
        <v>200</v>
      </c>
      <c r="M90" s="48">
        <v>0</v>
      </c>
      <c r="N90" s="20"/>
      <c r="O90" s="20"/>
    </row>
    <row r="91" s="5" customFormat="1" ht="32.1" hidden="1" customHeight="1" spans="1:15">
      <c r="A91" s="20">
        <v>2</v>
      </c>
      <c r="B91" s="21" t="s">
        <v>554</v>
      </c>
      <c r="C91" s="22" t="s">
        <v>555</v>
      </c>
      <c r="D91" s="23" t="s">
        <v>8</v>
      </c>
      <c r="E91" s="24">
        <v>71.9747047</v>
      </c>
      <c r="F91" s="24">
        <v>366.8306451</v>
      </c>
      <c r="G91" s="24">
        <v>1955.2990893</v>
      </c>
      <c r="H91" s="25">
        <f t="shared" si="8"/>
        <v>4.33025011791742</v>
      </c>
      <c r="I91" s="46" t="s">
        <v>647</v>
      </c>
      <c r="J91" s="47" t="s">
        <v>648</v>
      </c>
      <c r="K91" s="48">
        <v>200</v>
      </c>
      <c r="L91" s="48">
        <v>200</v>
      </c>
      <c r="M91" s="48">
        <v>0</v>
      </c>
      <c r="N91" s="20"/>
      <c r="O91" s="20"/>
    </row>
    <row r="92" s="6" customFormat="1" ht="32.1" hidden="1" customHeight="1" spans="1:16382">
      <c r="A92" s="27">
        <v>3</v>
      </c>
      <c r="B92" s="28" t="s">
        <v>560</v>
      </c>
      <c r="C92" s="29" t="s">
        <v>561</v>
      </c>
      <c r="D92" s="30" t="s">
        <v>8</v>
      </c>
      <c r="E92" s="31">
        <v>222.810784</v>
      </c>
      <c r="F92" s="31">
        <v>112.8167097</v>
      </c>
      <c r="G92" s="31">
        <v>462.2732594</v>
      </c>
      <c r="H92" s="32">
        <f t="shared" si="8"/>
        <v>3.09756019856693</v>
      </c>
      <c r="I92" s="49" t="s">
        <v>647</v>
      </c>
      <c r="J92" s="50" t="s">
        <v>648</v>
      </c>
      <c r="K92" s="51">
        <v>0</v>
      </c>
      <c r="L92" s="51">
        <v>0</v>
      </c>
      <c r="M92" s="51">
        <v>0</v>
      </c>
      <c r="N92" s="27">
        <v>1</v>
      </c>
      <c r="O92" s="27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  <c r="XDY92" s="5"/>
      <c r="XDZ92" s="5"/>
      <c r="XEA92" s="5"/>
      <c r="XEB92" s="5"/>
      <c r="XEC92" s="5"/>
      <c r="XED92" s="5"/>
      <c r="XEE92" s="5"/>
      <c r="XEF92" s="5"/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  <c r="XFB92" s="5"/>
    </row>
    <row r="93" s="5" customFormat="1" ht="32.1" hidden="1" customHeight="1" spans="1:15">
      <c r="A93" s="20">
        <v>4</v>
      </c>
      <c r="B93" s="21" t="s">
        <v>562</v>
      </c>
      <c r="C93" s="22" t="s">
        <v>563</v>
      </c>
      <c r="D93" s="23" t="s">
        <v>8</v>
      </c>
      <c r="E93" s="24">
        <v>671.6490306</v>
      </c>
      <c r="F93" s="24">
        <v>290.8597368</v>
      </c>
      <c r="G93" s="24">
        <v>2044.7110242</v>
      </c>
      <c r="H93" s="25">
        <f t="shared" si="8"/>
        <v>6.02988679937498</v>
      </c>
      <c r="I93" s="46" t="s">
        <v>647</v>
      </c>
      <c r="J93" s="47" t="s">
        <v>648</v>
      </c>
      <c r="K93" s="48">
        <v>200</v>
      </c>
      <c r="L93" s="48">
        <v>200</v>
      </c>
      <c r="M93" s="48">
        <v>0</v>
      </c>
      <c r="N93" s="20"/>
      <c r="O93" s="20"/>
    </row>
    <row r="94" s="5" customFormat="1" ht="32.1" hidden="1" customHeight="1" spans="1:15">
      <c r="A94" s="27">
        <v>5</v>
      </c>
      <c r="B94" s="28" t="s">
        <v>558</v>
      </c>
      <c r="C94" s="29" t="s">
        <v>559</v>
      </c>
      <c r="D94" s="30" t="s">
        <v>55</v>
      </c>
      <c r="E94" s="31">
        <v>0</v>
      </c>
      <c r="F94" s="31">
        <v>42.1840563</v>
      </c>
      <c r="G94" s="31">
        <v>283.6299204</v>
      </c>
      <c r="H94" s="32">
        <f t="shared" si="8"/>
        <v>5.72362843399676</v>
      </c>
      <c r="I94" s="49" t="s">
        <v>647</v>
      </c>
      <c r="J94" s="50" t="s">
        <v>648</v>
      </c>
      <c r="K94" s="51">
        <v>0</v>
      </c>
      <c r="L94" s="51">
        <v>0</v>
      </c>
      <c r="M94" s="51">
        <v>0</v>
      </c>
      <c r="N94" s="27">
        <v>1</v>
      </c>
      <c r="O94" s="27"/>
    </row>
    <row r="95" s="5" customFormat="1" ht="32.1" hidden="1" customHeight="1" spans="1:15">
      <c r="A95" s="20">
        <v>6</v>
      </c>
      <c r="B95" s="21" t="s">
        <v>556</v>
      </c>
      <c r="C95" s="22" t="s">
        <v>557</v>
      </c>
      <c r="D95" s="23" t="s">
        <v>17</v>
      </c>
      <c r="E95" s="24">
        <v>229.2772703</v>
      </c>
      <c r="F95" s="24">
        <v>99.9773564</v>
      </c>
      <c r="G95" s="24">
        <v>1693.7906986</v>
      </c>
      <c r="H95" s="25">
        <f t="shared" si="8"/>
        <v>15.9417432065647</v>
      </c>
      <c r="I95" s="46" t="s">
        <v>647</v>
      </c>
      <c r="J95" s="47" t="s">
        <v>648</v>
      </c>
      <c r="K95" s="48">
        <v>200</v>
      </c>
      <c r="L95" s="48">
        <v>200</v>
      </c>
      <c r="M95" s="48">
        <v>0</v>
      </c>
      <c r="N95" s="20"/>
      <c r="O95" s="20"/>
    </row>
    <row r="96" s="5" customFormat="1" ht="32.1" customHeight="1" spans="1:15">
      <c r="A96" s="20">
        <v>7</v>
      </c>
      <c r="B96" s="21" t="s">
        <v>161</v>
      </c>
      <c r="C96" s="22" t="s">
        <v>564</v>
      </c>
      <c r="D96" s="23" t="s">
        <v>12</v>
      </c>
      <c r="E96" s="24">
        <v>1508.0274893</v>
      </c>
      <c r="F96" s="24">
        <v>2685.0354647</v>
      </c>
      <c r="G96" s="24">
        <v>13130.2956232</v>
      </c>
      <c r="H96" s="25">
        <f t="shared" si="8"/>
        <v>3.89017586390318</v>
      </c>
      <c r="I96" s="46" t="s">
        <v>647</v>
      </c>
      <c r="J96" s="47" t="s">
        <v>650</v>
      </c>
      <c r="K96" s="48">
        <v>1200</v>
      </c>
      <c r="L96" s="48">
        <v>200</v>
      </c>
      <c r="M96" s="48">
        <v>1000</v>
      </c>
      <c r="N96" s="20"/>
      <c r="O96" s="20"/>
    </row>
    <row r="97" s="5" customFormat="1" ht="32.1" hidden="1" customHeight="1" spans="1:15">
      <c r="A97" s="27">
        <v>8</v>
      </c>
      <c r="B97" s="28" t="s">
        <v>565</v>
      </c>
      <c r="C97" s="29" t="s">
        <v>566</v>
      </c>
      <c r="D97" s="30" t="s">
        <v>27</v>
      </c>
      <c r="E97" s="31">
        <v>0.473803</v>
      </c>
      <c r="F97" s="31">
        <v>0.178266</v>
      </c>
      <c r="G97" s="31">
        <v>2.985671</v>
      </c>
      <c r="H97" s="32">
        <f t="shared" si="8"/>
        <v>15.7484040703219</v>
      </c>
      <c r="I97" s="49" t="s">
        <v>647</v>
      </c>
      <c r="J97" s="50" t="s">
        <v>648</v>
      </c>
      <c r="K97" s="51">
        <v>0</v>
      </c>
      <c r="L97" s="51">
        <v>0</v>
      </c>
      <c r="M97" s="51">
        <v>0</v>
      </c>
      <c r="N97" s="27">
        <v>1</v>
      </c>
      <c r="O97" s="27"/>
    </row>
    <row r="98" s="6" customFormat="1" ht="32.1" hidden="1" customHeight="1" spans="1:16382">
      <c r="A98" s="27">
        <v>9</v>
      </c>
      <c r="B98" s="28" t="s">
        <v>567</v>
      </c>
      <c r="C98" s="29" t="s">
        <v>568</v>
      </c>
      <c r="D98" s="30" t="s">
        <v>60</v>
      </c>
      <c r="E98" s="31">
        <v>3.5933965</v>
      </c>
      <c r="F98" s="31">
        <v>1.4299944</v>
      </c>
      <c r="G98" s="31">
        <v>8.5259852</v>
      </c>
      <c r="H98" s="32">
        <f t="shared" si="8"/>
        <v>4.96225076126172</v>
      </c>
      <c r="I98" s="49" t="s">
        <v>647</v>
      </c>
      <c r="J98" s="50" t="s">
        <v>648</v>
      </c>
      <c r="K98" s="51">
        <v>0</v>
      </c>
      <c r="L98" s="51">
        <v>0</v>
      </c>
      <c r="M98" s="51">
        <v>0</v>
      </c>
      <c r="N98" s="27">
        <v>1</v>
      </c>
      <c r="O98" s="27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  <c r="XDY98" s="5"/>
      <c r="XDZ98" s="5"/>
      <c r="XEA98" s="5"/>
      <c r="XEB98" s="5"/>
      <c r="XEC98" s="5"/>
      <c r="XED98" s="5"/>
      <c r="XEE98" s="5"/>
      <c r="XEF98" s="5"/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  <c r="XFB98" s="5"/>
    </row>
    <row r="99" s="5" customFormat="1" ht="32.1" hidden="1" customHeight="1" spans="1:15">
      <c r="A99" s="33">
        <v>10</v>
      </c>
      <c r="B99" s="34" t="s">
        <v>157</v>
      </c>
      <c r="C99" s="35" t="s">
        <v>551</v>
      </c>
      <c r="D99" s="36" t="s">
        <v>118</v>
      </c>
      <c r="E99" s="37">
        <v>63.0138222</v>
      </c>
      <c r="F99" s="37">
        <v>214.2251079</v>
      </c>
      <c r="G99" s="37">
        <v>563.9441092</v>
      </c>
      <c r="H99" s="38">
        <f t="shared" si="8"/>
        <v>1.63248372111101</v>
      </c>
      <c r="I99" s="52" t="s">
        <v>647</v>
      </c>
      <c r="J99" s="53" t="s">
        <v>648</v>
      </c>
      <c r="K99" s="54">
        <v>200</v>
      </c>
      <c r="L99" s="54">
        <v>200</v>
      </c>
      <c r="M99" s="54">
        <v>0</v>
      </c>
      <c r="N99" s="33"/>
      <c r="O99" s="33">
        <v>1</v>
      </c>
    </row>
    <row r="100" s="4" customFormat="1" ht="32.1" customHeight="1" spans="1:15">
      <c r="A100" s="18"/>
      <c r="B100" s="26" t="s">
        <v>660</v>
      </c>
      <c r="C100" s="18"/>
      <c r="D100" s="18"/>
      <c r="E100" s="19">
        <f>SUM(E101:E110)</f>
        <v>5105.3091289</v>
      </c>
      <c r="F100" s="19">
        <f t="shared" ref="F100:G100" si="9">SUM(F101:F110)</f>
        <v>8527.7500912</v>
      </c>
      <c r="G100" s="19">
        <f t="shared" si="9"/>
        <v>44141.4961948</v>
      </c>
      <c r="H100" s="19"/>
      <c r="I100" s="19"/>
      <c r="J100" s="44"/>
      <c r="K100" s="45">
        <f>SUM(K101:K110)</f>
        <v>3600</v>
      </c>
      <c r="L100" s="45">
        <f>SUM(L101:L110)</f>
        <v>1600</v>
      </c>
      <c r="M100" s="45">
        <f>SUM(M101:M110)</f>
        <v>2000</v>
      </c>
      <c r="N100" s="45">
        <f>SUM(N101:N110)</f>
        <v>2</v>
      </c>
      <c r="O100" s="45">
        <f>SUM(O101:O110)</f>
        <v>3</v>
      </c>
    </row>
    <row r="101" s="5" customFormat="1" ht="32.1" hidden="1" customHeight="1" spans="1:15">
      <c r="A101" s="20">
        <v>1</v>
      </c>
      <c r="B101" s="21" t="s">
        <v>573</v>
      </c>
      <c r="C101" s="22" t="s">
        <v>574</v>
      </c>
      <c r="D101" s="23" t="s">
        <v>8</v>
      </c>
      <c r="E101" s="24">
        <v>635.1903894</v>
      </c>
      <c r="F101" s="24">
        <v>336.5604027</v>
      </c>
      <c r="G101" s="24">
        <v>1371.9633106</v>
      </c>
      <c r="H101" s="25">
        <f t="shared" ref="H101:H110" si="10">IF(F101&gt;0,((G101-F101)/F101),((G101-F101)/(-F101)))</f>
        <v>3.07642521102795</v>
      </c>
      <c r="I101" s="46" t="s">
        <v>647</v>
      </c>
      <c r="J101" s="47" t="s">
        <v>648</v>
      </c>
      <c r="K101" s="48">
        <v>200</v>
      </c>
      <c r="L101" s="48">
        <v>200</v>
      </c>
      <c r="M101" s="48">
        <v>0</v>
      </c>
      <c r="N101" s="20"/>
      <c r="O101" s="20"/>
    </row>
    <row r="102" s="5" customFormat="1" ht="32.1" hidden="1" customHeight="1" spans="1:15">
      <c r="A102" s="33">
        <v>2</v>
      </c>
      <c r="B102" s="34" t="s">
        <v>580</v>
      </c>
      <c r="C102" s="35" t="s">
        <v>581</v>
      </c>
      <c r="D102" s="36" t="s">
        <v>8</v>
      </c>
      <c r="E102" s="37">
        <v>471.3973325</v>
      </c>
      <c r="F102" s="37">
        <v>-51.0925683</v>
      </c>
      <c r="G102" s="37">
        <v>950.7557596</v>
      </c>
      <c r="H102" s="38">
        <f t="shared" si="10"/>
        <v>19.6084941750716</v>
      </c>
      <c r="I102" s="52" t="s">
        <v>647</v>
      </c>
      <c r="J102" s="53" t="s">
        <v>648</v>
      </c>
      <c r="K102" s="54">
        <v>200</v>
      </c>
      <c r="L102" s="54">
        <v>200</v>
      </c>
      <c r="M102" s="54">
        <v>0</v>
      </c>
      <c r="N102" s="33"/>
      <c r="O102" s="33">
        <v>1</v>
      </c>
    </row>
    <row r="103" s="5" customFormat="1" ht="32.1" hidden="1" customHeight="1" spans="1:15">
      <c r="A103" s="27">
        <v>3</v>
      </c>
      <c r="B103" s="28" t="s">
        <v>584</v>
      </c>
      <c r="C103" s="29" t="s">
        <v>585</v>
      </c>
      <c r="D103" s="30" t="s">
        <v>10</v>
      </c>
      <c r="E103" s="31">
        <v>61.9131389</v>
      </c>
      <c r="F103" s="31">
        <v>-34.4045867</v>
      </c>
      <c r="G103" s="31">
        <v>86.6996082</v>
      </c>
      <c r="H103" s="32">
        <f t="shared" si="10"/>
        <v>3.52000144503988</v>
      </c>
      <c r="I103" s="49" t="s">
        <v>647</v>
      </c>
      <c r="J103" s="50" t="s">
        <v>648</v>
      </c>
      <c r="K103" s="51">
        <v>0</v>
      </c>
      <c r="L103" s="51">
        <v>0</v>
      </c>
      <c r="M103" s="51">
        <v>0</v>
      </c>
      <c r="N103" s="27">
        <v>1</v>
      </c>
      <c r="O103" s="27"/>
    </row>
    <row r="104" s="5" customFormat="1" ht="32.1" hidden="1" customHeight="1" spans="1:15">
      <c r="A104" s="20">
        <v>4</v>
      </c>
      <c r="B104" s="21" t="s">
        <v>575</v>
      </c>
      <c r="C104" s="22" t="s">
        <v>576</v>
      </c>
      <c r="D104" s="23" t="s">
        <v>17</v>
      </c>
      <c r="E104" s="24">
        <v>1222.8580085</v>
      </c>
      <c r="F104" s="24">
        <v>385.249184</v>
      </c>
      <c r="G104" s="24">
        <v>1712.796585</v>
      </c>
      <c r="H104" s="25">
        <f t="shared" si="10"/>
        <v>3.44594474468764</v>
      </c>
      <c r="I104" s="46" t="s">
        <v>647</v>
      </c>
      <c r="J104" s="47" t="s">
        <v>648</v>
      </c>
      <c r="K104" s="48">
        <v>200</v>
      </c>
      <c r="L104" s="48">
        <v>200</v>
      </c>
      <c r="M104" s="48">
        <v>0</v>
      </c>
      <c r="N104" s="20"/>
      <c r="O104" s="20"/>
    </row>
    <row r="105" s="5" customFormat="1" ht="32.1" hidden="1" customHeight="1" spans="1:15">
      <c r="A105" s="33">
        <v>5</v>
      </c>
      <c r="B105" s="34" t="s">
        <v>176</v>
      </c>
      <c r="C105" s="35" t="s">
        <v>579</v>
      </c>
      <c r="D105" s="36" t="s">
        <v>12</v>
      </c>
      <c r="E105" s="37">
        <v>24.026252</v>
      </c>
      <c r="F105" s="37">
        <v>10.0387965</v>
      </c>
      <c r="G105" s="37">
        <v>951.5086786</v>
      </c>
      <c r="H105" s="38">
        <f t="shared" si="10"/>
        <v>93.7831424414271</v>
      </c>
      <c r="I105" s="52" t="s">
        <v>647</v>
      </c>
      <c r="J105" s="53" t="s">
        <v>648</v>
      </c>
      <c r="K105" s="54">
        <v>200</v>
      </c>
      <c r="L105" s="54">
        <v>200</v>
      </c>
      <c r="M105" s="54">
        <v>0</v>
      </c>
      <c r="N105" s="33"/>
      <c r="O105" s="33">
        <v>1</v>
      </c>
    </row>
    <row r="106" s="5" customFormat="1" ht="32.1" hidden="1" customHeight="1" spans="1:15">
      <c r="A106" s="27">
        <v>6</v>
      </c>
      <c r="B106" s="28" t="s">
        <v>586</v>
      </c>
      <c r="C106" s="29" t="s">
        <v>587</v>
      </c>
      <c r="D106" s="30" t="s">
        <v>27</v>
      </c>
      <c r="E106" s="31">
        <v>42.9385725</v>
      </c>
      <c r="F106" s="31">
        <v>4.240325</v>
      </c>
      <c r="G106" s="31">
        <v>102.5225836</v>
      </c>
      <c r="H106" s="32">
        <f t="shared" si="10"/>
        <v>23.1780013560281</v>
      </c>
      <c r="I106" s="49" t="s">
        <v>647</v>
      </c>
      <c r="J106" s="50" t="s">
        <v>648</v>
      </c>
      <c r="K106" s="51">
        <v>0</v>
      </c>
      <c r="L106" s="51">
        <v>0</v>
      </c>
      <c r="M106" s="51">
        <v>0</v>
      </c>
      <c r="N106" s="27">
        <v>1</v>
      </c>
      <c r="O106" s="27"/>
    </row>
    <row r="107" s="5" customFormat="1" ht="32.1" hidden="1" customHeight="1" spans="1:15">
      <c r="A107" s="33">
        <v>7</v>
      </c>
      <c r="B107" s="34" t="s">
        <v>582</v>
      </c>
      <c r="C107" s="35" t="s">
        <v>583</v>
      </c>
      <c r="D107" s="36" t="s">
        <v>29</v>
      </c>
      <c r="E107" s="37">
        <v>166.0524789</v>
      </c>
      <c r="F107" s="37">
        <v>307.649828</v>
      </c>
      <c r="G107" s="37">
        <v>932.4328552</v>
      </c>
      <c r="H107" s="38">
        <f t="shared" si="10"/>
        <v>2.03082521209796</v>
      </c>
      <c r="I107" s="52" t="s">
        <v>647</v>
      </c>
      <c r="J107" s="53" t="s">
        <v>648</v>
      </c>
      <c r="K107" s="54">
        <v>200</v>
      </c>
      <c r="L107" s="54">
        <v>200</v>
      </c>
      <c r="M107" s="54">
        <v>0</v>
      </c>
      <c r="N107" s="33"/>
      <c r="O107" s="33">
        <v>1</v>
      </c>
    </row>
    <row r="108" s="5" customFormat="1" ht="32.1" hidden="1" customHeight="1" spans="1:15">
      <c r="A108" s="20">
        <v>8</v>
      </c>
      <c r="B108" s="21" t="s">
        <v>577</v>
      </c>
      <c r="C108" s="22" t="s">
        <v>578</v>
      </c>
      <c r="D108" s="23" t="s">
        <v>32</v>
      </c>
      <c r="E108" s="24">
        <v>5.6837692</v>
      </c>
      <c r="F108" s="24">
        <v>438.7290601</v>
      </c>
      <c r="G108" s="24">
        <v>1606.2926654</v>
      </c>
      <c r="H108" s="25">
        <f t="shared" si="10"/>
        <v>2.66124064139694</v>
      </c>
      <c r="I108" s="46" t="s">
        <v>647</v>
      </c>
      <c r="J108" s="47" t="s">
        <v>648</v>
      </c>
      <c r="K108" s="48">
        <v>200</v>
      </c>
      <c r="L108" s="48">
        <v>200</v>
      </c>
      <c r="M108" s="48">
        <v>0</v>
      </c>
      <c r="N108" s="20"/>
      <c r="O108" s="20"/>
    </row>
    <row r="109" s="5" customFormat="1" ht="32.1" customHeight="1" spans="1:15">
      <c r="A109" s="20">
        <v>9</v>
      </c>
      <c r="B109" s="21" t="s">
        <v>569</v>
      </c>
      <c r="C109" s="22" t="s">
        <v>570</v>
      </c>
      <c r="D109" s="23" t="s">
        <v>118</v>
      </c>
      <c r="E109" s="24">
        <v>0.002712</v>
      </c>
      <c r="F109" s="24">
        <v>4241.639358</v>
      </c>
      <c r="G109" s="24">
        <v>22516.2296472</v>
      </c>
      <c r="H109" s="25">
        <f t="shared" si="10"/>
        <v>4.30837908336855</v>
      </c>
      <c r="I109" s="46" t="s">
        <v>647</v>
      </c>
      <c r="J109" s="47" t="s">
        <v>650</v>
      </c>
      <c r="K109" s="48">
        <v>1200</v>
      </c>
      <c r="L109" s="48">
        <v>200</v>
      </c>
      <c r="M109" s="48">
        <v>1000</v>
      </c>
      <c r="N109" s="20"/>
      <c r="O109" s="20"/>
    </row>
    <row r="110" s="5" customFormat="1" ht="32.1" customHeight="1" spans="1:15">
      <c r="A110" s="20">
        <v>10</v>
      </c>
      <c r="B110" s="21" t="s">
        <v>571</v>
      </c>
      <c r="C110" s="22" t="s">
        <v>572</v>
      </c>
      <c r="D110" s="23" t="s">
        <v>43</v>
      </c>
      <c r="E110" s="24">
        <v>2475.246475</v>
      </c>
      <c r="F110" s="24">
        <v>2889.1402919</v>
      </c>
      <c r="G110" s="24">
        <v>13910.2945014</v>
      </c>
      <c r="H110" s="25">
        <f t="shared" si="10"/>
        <v>3.81468294924927</v>
      </c>
      <c r="I110" s="46" t="s">
        <v>647</v>
      </c>
      <c r="J110" s="47" t="s">
        <v>650</v>
      </c>
      <c r="K110" s="48">
        <v>1200</v>
      </c>
      <c r="L110" s="48">
        <v>200</v>
      </c>
      <c r="M110" s="48">
        <v>1000</v>
      </c>
      <c r="N110" s="20"/>
      <c r="O110" s="20"/>
    </row>
    <row r="111" s="4" customFormat="1" ht="32.1" customHeight="1" spans="1:15">
      <c r="A111" s="18"/>
      <c r="B111" s="18" t="s">
        <v>661</v>
      </c>
      <c r="C111" s="18"/>
      <c r="D111" s="18"/>
      <c r="E111" s="19">
        <f>SUM(E112:E119)</f>
        <v>64084.586088</v>
      </c>
      <c r="F111" s="19">
        <f>SUM(F112:F119)</f>
        <v>59332.5384498</v>
      </c>
      <c r="G111" s="19">
        <f>SUM(G112:G119)</f>
        <v>149244.0556034</v>
      </c>
      <c r="H111" s="19"/>
      <c r="I111" s="19"/>
      <c r="J111" s="44"/>
      <c r="K111" s="45">
        <f>SUM(K112:K119)</f>
        <v>4100</v>
      </c>
      <c r="L111" s="45">
        <f>SUM(L112:L119)</f>
        <v>1600</v>
      </c>
      <c r="M111" s="45">
        <f>SUM(M112:M119)</f>
        <v>2500</v>
      </c>
      <c r="N111" s="45">
        <f>SUM(N112:N119)</f>
        <v>0</v>
      </c>
      <c r="O111" s="45">
        <f>SUM(O112:O119)</f>
        <v>0</v>
      </c>
    </row>
    <row r="112" s="5" customFormat="1" ht="32.1" hidden="1" customHeight="1" spans="1:15">
      <c r="A112" s="20">
        <v>1</v>
      </c>
      <c r="B112" s="21" t="s">
        <v>592</v>
      </c>
      <c r="C112" s="22" t="s">
        <v>593</v>
      </c>
      <c r="D112" s="23" t="s">
        <v>10</v>
      </c>
      <c r="E112" s="24">
        <v>21887.96363</v>
      </c>
      <c r="F112" s="24">
        <v>27049.5603659</v>
      </c>
      <c r="G112" s="24">
        <v>32474.3266749</v>
      </c>
      <c r="H112" s="25">
        <f t="shared" ref="H112:H119" si="11">IF(F112&gt;0,((G112-F112)/F112),((G112-F112)/(-F112)))</f>
        <v>0.2005491488815</v>
      </c>
      <c r="I112" s="46" t="s">
        <v>647</v>
      </c>
      <c r="J112" s="47" t="s">
        <v>648</v>
      </c>
      <c r="K112" s="48">
        <v>200</v>
      </c>
      <c r="L112" s="48">
        <v>200</v>
      </c>
      <c r="M112" s="48">
        <v>0</v>
      </c>
      <c r="N112" s="20"/>
      <c r="O112" s="20"/>
    </row>
    <row r="113" s="5" customFormat="1" ht="32.1" hidden="1" customHeight="1" spans="1:15">
      <c r="A113" s="20">
        <v>2</v>
      </c>
      <c r="B113" s="21" t="s">
        <v>600</v>
      </c>
      <c r="C113" s="22" t="s">
        <v>601</v>
      </c>
      <c r="D113" s="23" t="s">
        <v>10</v>
      </c>
      <c r="E113" s="24">
        <v>2687.4445804</v>
      </c>
      <c r="F113" s="24">
        <v>584.4103812</v>
      </c>
      <c r="G113" s="24">
        <v>3916.6861021</v>
      </c>
      <c r="H113" s="25">
        <f t="shared" si="11"/>
        <v>5.70194477732868</v>
      </c>
      <c r="I113" s="46" t="s">
        <v>647</v>
      </c>
      <c r="J113" s="47" t="s">
        <v>648</v>
      </c>
      <c r="K113" s="48">
        <v>200</v>
      </c>
      <c r="L113" s="48">
        <v>200</v>
      </c>
      <c r="M113" s="48">
        <v>0</v>
      </c>
      <c r="N113" s="20"/>
      <c r="O113" s="20"/>
    </row>
    <row r="114" s="5" customFormat="1" ht="32.1" hidden="1" customHeight="1" spans="1:15">
      <c r="A114" s="20">
        <v>3</v>
      </c>
      <c r="B114" s="21" t="s">
        <v>606</v>
      </c>
      <c r="C114" s="22" t="s">
        <v>607</v>
      </c>
      <c r="D114" s="23" t="s">
        <v>10</v>
      </c>
      <c r="E114" s="24">
        <v>1528.0620988</v>
      </c>
      <c r="F114" s="24">
        <v>2375.3147488</v>
      </c>
      <c r="G114" s="24">
        <v>6244.061243</v>
      </c>
      <c r="H114" s="25">
        <f t="shared" si="11"/>
        <v>1.62873004352559</v>
      </c>
      <c r="I114" s="46" t="s">
        <v>647</v>
      </c>
      <c r="J114" s="47" t="s">
        <v>648</v>
      </c>
      <c r="K114" s="48">
        <v>200</v>
      </c>
      <c r="L114" s="48">
        <v>200</v>
      </c>
      <c r="M114" s="48">
        <v>0</v>
      </c>
      <c r="N114" s="20"/>
      <c r="O114" s="20"/>
    </row>
    <row r="115" s="5" customFormat="1" ht="32.1" customHeight="1" spans="1:15">
      <c r="A115" s="20">
        <v>4</v>
      </c>
      <c r="B115" s="21" t="s">
        <v>588</v>
      </c>
      <c r="C115" s="22" t="s">
        <v>589</v>
      </c>
      <c r="D115" s="23" t="s">
        <v>19</v>
      </c>
      <c r="E115" s="24">
        <v>15199.3082458</v>
      </c>
      <c r="F115" s="24">
        <v>8385.7581641</v>
      </c>
      <c r="G115" s="24">
        <v>35086.0928944</v>
      </c>
      <c r="H115" s="25">
        <f t="shared" si="11"/>
        <v>3.18400962772883</v>
      </c>
      <c r="I115" s="46" t="s">
        <v>647</v>
      </c>
      <c r="J115" s="47" t="s">
        <v>650</v>
      </c>
      <c r="K115" s="48">
        <v>1200</v>
      </c>
      <c r="L115" s="48">
        <v>200</v>
      </c>
      <c r="M115" s="48">
        <v>1000</v>
      </c>
      <c r="N115" s="20"/>
      <c r="O115" s="20"/>
    </row>
    <row r="116" s="5" customFormat="1" ht="32.1" hidden="1" customHeight="1" spans="1:15">
      <c r="A116" s="20">
        <v>5</v>
      </c>
      <c r="B116" s="21" t="s">
        <v>590</v>
      </c>
      <c r="C116" s="22" t="s">
        <v>591</v>
      </c>
      <c r="D116" s="23" t="s">
        <v>17</v>
      </c>
      <c r="E116" s="24">
        <v>1255.0487208</v>
      </c>
      <c r="F116" s="24">
        <v>1851.7792329</v>
      </c>
      <c r="G116" s="24">
        <v>5533.1177034</v>
      </c>
      <c r="H116" s="25">
        <f t="shared" si="11"/>
        <v>1.9880007319959</v>
      </c>
      <c r="I116" s="46" t="s">
        <v>647</v>
      </c>
      <c r="J116" s="47" t="s">
        <v>648</v>
      </c>
      <c r="K116" s="48">
        <v>200</v>
      </c>
      <c r="L116" s="48">
        <v>200</v>
      </c>
      <c r="M116" s="48">
        <v>0</v>
      </c>
      <c r="N116" s="20"/>
      <c r="O116" s="20"/>
    </row>
    <row r="117" s="6" customFormat="1" ht="32.1" hidden="1" customHeight="1" spans="1:16382">
      <c r="A117" s="20">
        <v>6</v>
      </c>
      <c r="B117" s="21" t="s">
        <v>598</v>
      </c>
      <c r="C117" s="22" t="s">
        <v>599</v>
      </c>
      <c r="D117" s="23" t="s">
        <v>12</v>
      </c>
      <c r="E117" s="24">
        <v>4835.4016441</v>
      </c>
      <c r="F117" s="24">
        <v>5666.0752197</v>
      </c>
      <c r="G117" s="24">
        <v>16291.9499054</v>
      </c>
      <c r="H117" s="25">
        <f t="shared" si="11"/>
        <v>1.87535009220414</v>
      </c>
      <c r="I117" s="46" t="s">
        <v>647</v>
      </c>
      <c r="J117" s="47" t="s">
        <v>648</v>
      </c>
      <c r="K117" s="48">
        <v>200</v>
      </c>
      <c r="L117" s="48">
        <v>200</v>
      </c>
      <c r="M117" s="48">
        <v>0</v>
      </c>
      <c r="N117" s="20"/>
      <c r="O117" s="2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  <c r="AMD117" s="5"/>
      <c r="AME117" s="5"/>
      <c r="AMF117" s="5"/>
      <c r="AMG117" s="5"/>
      <c r="AMH117" s="5"/>
      <c r="AMI117" s="5"/>
      <c r="AMJ117" s="5"/>
      <c r="AMK117" s="5"/>
      <c r="AML117" s="5"/>
      <c r="AMM117" s="5"/>
      <c r="AMN117" s="5"/>
      <c r="AMO117" s="5"/>
      <c r="AMP117" s="5"/>
      <c r="AMQ117" s="5"/>
      <c r="AMR117" s="5"/>
      <c r="AMS117" s="5"/>
      <c r="AMT117" s="5"/>
      <c r="AMU117" s="5"/>
      <c r="AMV117" s="5"/>
      <c r="AMW117" s="5"/>
      <c r="AMX117" s="5"/>
      <c r="AMY117" s="5"/>
      <c r="AMZ117" s="5"/>
      <c r="ANA117" s="5"/>
      <c r="ANB117" s="5"/>
      <c r="ANC117" s="5"/>
      <c r="AND117" s="5"/>
      <c r="ANE117" s="5"/>
      <c r="ANF117" s="5"/>
      <c r="ANG117" s="5"/>
      <c r="ANH117" s="5"/>
      <c r="ANI117" s="5"/>
      <c r="ANJ117" s="5"/>
      <c r="ANK117" s="5"/>
      <c r="ANL117" s="5"/>
      <c r="ANM117" s="5"/>
      <c r="ANN117" s="5"/>
      <c r="ANO117" s="5"/>
      <c r="ANP117" s="5"/>
      <c r="ANQ117" s="5"/>
      <c r="ANR117" s="5"/>
      <c r="ANS117" s="5"/>
      <c r="ANT117" s="5"/>
      <c r="ANU117" s="5"/>
      <c r="ANV117" s="5"/>
      <c r="ANW117" s="5"/>
      <c r="ANX117" s="5"/>
      <c r="ANY117" s="5"/>
      <c r="ANZ117" s="5"/>
      <c r="AOA117" s="5"/>
      <c r="AOB117" s="5"/>
      <c r="AOC117" s="5"/>
      <c r="AOD117" s="5"/>
      <c r="AOE117" s="5"/>
      <c r="AOF117" s="5"/>
      <c r="AOG117" s="5"/>
      <c r="AOH117" s="5"/>
      <c r="AOI117" s="5"/>
      <c r="AOJ117" s="5"/>
      <c r="AOK117" s="5"/>
      <c r="AOL117" s="5"/>
      <c r="AOM117" s="5"/>
      <c r="AON117" s="5"/>
      <c r="AOO117" s="5"/>
      <c r="AOP117" s="5"/>
      <c r="AOQ117" s="5"/>
      <c r="AOR117" s="5"/>
      <c r="AOS117" s="5"/>
      <c r="AOT117" s="5"/>
      <c r="AOU117" s="5"/>
      <c r="AOV117" s="5"/>
      <c r="AOW117" s="5"/>
      <c r="AOX117" s="5"/>
      <c r="AOY117" s="5"/>
      <c r="AOZ117" s="5"/>
      <c r="APA117" s="5"/>
      <c r="APB117" s="5"/>
      <c r="APC117" s="5"/>
      <c r="APD117" s="5"/>
      <c r="APE117" s="5"/>
      <c r="APF117" s="5"/>
      <c r="APG117" s="5"/>
      <c r="APH117" s="5"/>
      <c r="API117" s="5"/>
      <c r="APJ117" s="5"/>
      <c r="APK117" s="5"/>
      <c r="APL117" s="5"/>
      <c r="APM117" s="5"/>
      <c r="APN117" s="5"/>
      <c r="APO117" s="5"/>
      <c r="APP117" s="5"/>
      <c r="APQ117" s="5"/>
      <c r="APR117" s="5"/>
      <c r="APS117" s="5"/>
      <c r="APT117" s="5"/>
      <c r="APU117" s="5"/>
      <c r="APV117" s="5"/>
      <c r="APW117" s="5"/>
      <c r="APX117" s="5"/>
      <c r="APY117" s="5"/>
      <c r="APZ117" s="5"/>
      <c r="AQA117" s="5"/>
      <c r="AQB117" s="5"/>
      <c r="AQC117" s="5"/>
      <c r="AQD117" s="5"/>
      <c r="AQE117" s="5"/>
      <c r="AQF117" s="5"/>
      <c r="AQG117" s="5"/>
      <c r="AQH117" s="5"/>
      <c r="AQI117" s="5"/>
      <c r="AQJ117" s="5"/>
      <c r="AQK117" s="5"/>
      <c r="AQL117" s="5"/>
      <c r="AQM117" s="5"/>
      <c r="AQN117" s="5"/>
      <c r="AQO117" s="5"/>
      <c r="AQP117" s="5"/>
      <c r="AQQ117" s="5"/>
      <c r="AQR117" s="5"/>
      <c r="AQS117" s="5"/>
      <c r="AQT117" s="5"/>
      <c r="AQU117" s="5"/>
      <c r="AQV117" s="5"/>
      <c r="AQW117" s="5"/>
      <c r="AQX117" s="5"/>
      <c r="AQY117" s="5"/>
      <c r="AQZ117" s="5"/>
      <c r="ARA117" s="5"/>
      <c r="ARB117" s="5"/>
      <c r="ARC117" s="5"/>
      <c r="ARD117" s="5"/>
      <c r="ARE117" s="5"/>
      <c r="ARF117" s="5"/>
      <c r="ARG117" s="5"/>
      <c r="ARH117" s="5"/>
      <c r="ARI117" s="5"/>
      <c r="ARJ117" s="5"/>
      <c r="ARK117" s="5"/>
      <c r="ARL117" s="5"/>
      <c r="ARM117" s="5"/>
      <c r="ARN117" s="5"/>
      <c r="ARO117" s="5"/>
      <c r="ARP117" s="5"/>
      <c r="ARQ117" s="5"/>
      <c r="ARR117" s="5"/>
      <c r="ARS117" s="5"/>
      <c r="ART117" s="5"/>
      <c r="ARU117" s="5"/>
      <c r="ARV117" s="5"/>
      <c r="ARW117" s="5"/>
      <c r="ARX117" s="5"/>
      <c r="ARY117" s="5"/>
      <c r="ARZ117" s="5"/>
      <c r="ASA117" s="5"/>
      <c r="ASB117" s="5"/>
      <c r="ASC117" s="5"/>
      <c r="ASD117" s="5"/>
      <c r="ASE117" s="5"/>
      <c r="ASF117" s="5"/>
      <c r="ASG117" s="5"/>
      <c r="ASH117" s="5"/>
      <c r="ASI117" s="5"/>
      <c r="ASJ117" s="5"/>
      <c r="ASK117" s="5"/>
      <c r="ASL117" s="5"/>
      <c r="ASM117" s="5"/>
      <c r="ASN117" s="5"/>
      <c r="ASO117" s="5"/>
      <c r="ASP117" s="5"/>
      <c r="ASQ117" s="5"/>
      <c r="ASR117" s="5"/>
      <c r="ASS117" s="5"/>
      <c r="AST117" s="5"/>
      <c r="ASU117" s="5"/>
      <c r="ASV117" s="5"/>
      <c r="ASW117" s="5"/>
      <c r="ASX117" s="5"/>
      <c r="ASY117" s="5"/>
      <c r="ASZ117" s="5"/>
      <c r="ATA117" s="5"/>
      <c r="ATB117" s="5"/>
      <c r="ATC117" s="5"/>
      <c r="ATD117" s="5"/>
      <c r="ATE117" s="5"/>
      <c r="ATF117" s="5"/>
      <c r="ATG117" s="5"/>
      <c r="ATH117" s="5"/>
      <c r="ATI117" s="5"/>
      <c r="ATJ117" s="5"/>
      <c r="ATK117" s="5"/>
      <c r="ATL117" s="5"/>
      <c r="ATM117" s="5"/>
      <c r="ATN117" s="5"/>
      <c r="ATO117" s="5"/>
      <c r="ATP117" s="5"/>
      <c r="ATQ117" s="5"/>
      <c r="ATR117" s="5"/>
      <c r="ATS117" s="5"/>
      <c r="ATT117" s="5"/>
      <c r="ATU117" s="5"/>
      <c r="ATV117" s="5"/>
      <c r="ATW117" s="5"/>
      <c r="ATX117" s="5"/>
      <c r="ATY117" s="5"/>
      <c r="ATZ117" s="5"/>
      <c r="AUA117" s="5"/>
      <c r="AUB117" s="5"/>
      <c r="AUC117" s="5"/>
      <c r="AUD117" s="5"/>
      <c r="AUE117" s="5"/>
      <c r="AUF117" s="5"/>
      <c r="AUG117" s="5"/>
      <c r="AUH117" s="5"/>
      <c r="AUI117" s="5"/>
      <c r="AUJ117" s="5"/>
      <c r="AUK117" s="5"/>
      <c r="AUL117" s="5"/>
      <c r="AUM117" s="5"/>
      <c r="AUN117" s="5"/>
      <c r="AUO117" s="5"/>
      <c r="AUP117" s="5"/>
      <c r="AUQ117" s="5"/>
      <c r="AUR117" s="5"/>
      <c r="AUS117" s="5"/>
      <c r="AUT117" s="5"/>
      <c r="AUU117" s="5"/>
      <c r="AUV117" s="5"/>
      <c r="AUW117" s="5"/>
      <c r="AUX117" s="5"/>
      <c r="AUY117" s="5"/>
      <c r="AUZ117" s="5"/>
      <c r="AVA117" s="5"/>
      <c r="AVB117" s="5"/>
      <c r="AVC117" s="5"/>
      <c r="AVD117" s="5"/>
      <c r="AVE117" s="5"/>
      <c r="AVF117" s="5"/>
      <c r="AVG117" s="5"/>
      <c r="AVH117" s="5"/>
      <c r="AVI117" s="5"/>
      <c r="AVJ117" s="5"/>
      <c r="AVK117" s="5"/>
      <c r="AVL117" s="5"/>
      <c r="AVM117" s="5"/>
      <c r="AVN117" s="5"/>
      <c r="AVO117" s="5"/>
      <c r="AVP117" s="5"/>
      <c r="AVQ117" s="5"/>
      <c r="AVR117" s="5"/>
      <c r="AVS117" s="5"/>
      <c r="AVT117" s="5"/>
      <c r="AVU117" s="5"/>
      <c r="AVV117" s="5"/>
      <c r="AVW117" s="5"/>
      <c r="AVX117" s="5"/>
      <c r="AVY117" s="5"/>
      <c r="AVZ117" s="5"/>
      <c r="AWA117" s="5"/>
      <c r="AWB117" s="5"/>
      <c r="AWC117" s="5"/>
      <c r="AWD117" s="5"/>
      <c r="AWE117" s="5"/>
      <c r="AWF117" s="5"/>
      <c r="AWG117" s="5"/>
      <c r="AWH117" s="5"/>
      <c r="AWI117" s="5"/>
      <c r="AWJ117" s="5"/>
      <c r="AWK117" s="5"/>
      <c r="AWL117" s="5"/>
      <c r="AWM117" s="5"/>
      <c r="AWN117" s="5"/>
      <c r="AWO117" s="5"/>
      <c r="AWP117" s="5"/>
      <c r="AWQ117" s="5"/>
      <c r="AWR117" s="5"/>
      <c r="AWS117" s="5"/>
      <c r="AWT117" s="5"/>
      <c r="AWU117" s="5"/>
      <c r="AWV117" s="5"/>
      <c r="AWW117" s="5"/>
      <c r="AWX117" s="5"/>
      <c r="AWY117" s="5"/>
      <c r="AWZ117" s="5"/>
      <c r="AXA117" s="5"/>
      <c r="AXB117" s="5"/>
      <c r="AXC117" s="5"/>
      <c r="AXD117" s="5"/>
      <c r="AXE117" s="5"/>
      <c r="AXF117" s="5"/>
      <c r="AXG117" s="5"/>
      <c r="AXH117" s="5"/>
      <c r="AXI117" s="5"/>
      <c r="AXJ117" s="5"/>
      <c r="AXK117" s="5"/>
      <c r="AXL117" s="5"/>
      <c r="AXM117" s="5"/>
      <c r="AXN117" s="5"/>
      <c r="AXO117" s="5"/>
      <c r="AXP117" s="5"/>
      <c r="AXQ117" s="5"/>
      <c r="AXR117" s="5"/>
      <c r="AXS117" s="5"/>
      <c r="AXT117" s="5"/>
      <c r="AXU117" s="5"/>
      <c r="AXV117" s="5"/>
      <c r="AXW117" s="5"/>
      <c r="AXX117" s="5"/>
      <c r="AXY117" s="5"/>
      <c r="AXZ117" s="5"/>
      <c r="AYA117" s="5"/>
      <c r="AYB117" s="5"/>
      <c r="AYC117" s="5"/>
      <c r="AYD117" s="5"/>
      <c r="AYE117" s="5"/>
      <c r="AYF117" s="5"/>
      <c r="AYG117" s="5"/>
      <c r="AYH117" s="5"/>
      <c r="AYI117" s="5"/>
      <c r="AYJ117" s="5"/>
      <c r="AYK117" s="5"/>
      <c r="AYL117" s="5"/>
      <c r="AYM117" s="5"/>
      <c r="AYN117" s="5"/>
      <c r="AYO117" s="5"/>
      <c r="AYP117" s="5"/>
      <c r="AYQ117" s="5"/>
      <c r="AYR117" s="5"/>
      <c r="AYS117" s="5"/>
      <c r="AYT117" s="5"/>
      <c r="AYU117" s="5"/>
      <c r="AYV117" s="5"/>
      <c r="AYW117" s="5"/>
      <c r="AYX117" s="5"/>
      <c r="AYY117" s="5"/>
      <c r="AYZ117" s="5"/>
      <c r="AZA117" s="5"/>
      <c r="AZB117" s="5"/>
      <c r="AZC117" s="5"/>
      <c r="AZD117" s="5"/>
      <c r="AZE117" s="5"/>
      <c r="AZF117" s="5"/>
      <c r="AZG117" s="5"/>
      <c r="AZH117" s="5"/>
      <c r="AZI117" s="5"/>
      <c r="AZJ117" s="5"/>
      <c r="AZK117" s="5"/>
      <c r="AZL117" s="5"/>
      <c r="AZM117" s="5"/>
      <c r="AZN117" s="5"/>
      <c r="AZO117" s="5"/>
      <c r="AZP117" s="5"/>
      <c r="AZQ117" s="5"/>
      <c r="AZR117" s="5"/>
      <c r="AZS117" s="5"/>
      <c r="AZT117" s="5"/>
      <c r="AZU117" s="5"/>
      <c r="AZV117" s="5"/>
      <c r="AZW117" s="5"/>
      <c r="AZX117" s="5"/>
      <c r="AZY117" s="5"/>
      <c r="AZZ117" s="5"/>
      <c r="BAA117" s="5"/>
      <c r="BAB117" s="5"/>
      <c r="BAC117" s="5"/>
      <c r="BAD117" s="5"/>
      <c r="BAE117" s="5"/>
      <c r="BAF117" s="5"/>
      <c r="BAG117" s="5"/>
      <c r="BAH117" s="5"/>
      <c r="BAI117" s="5"/>
      <c r="BAJ117" s="5"/>
      <c r="BAK117" s="5"/>
      <c r="BAL117" s="5"/>
      <c r="BAM117" s="5"/>
      <c r="BAN117" s="5"/>
      <c r="BAO117" s="5"/>
      <c r="BAP117" s="5"/>
      <c r="BAQ117" s="5"/>
      <c r="BAR117" s="5"/>
      <c r="BAS117" s="5"/>
      <c r="BAT117" s="5"/>
      <c r="BAU117" s="5"/>
      <c r="BAV117" s="5"/>
      <c r="BAW117" s="5"/>
      <c r="BAX117" s="5"/>
      <c r="BAY117" s="5"/>
      <c r="BAZ117" s="5"/>
      <c r="BBA117" s="5"/>
      <c r="BBB117" s="5"/>
      <c r="BBC117" s="5"/>
      <c r="BBD117" s="5"/>
      <c r="BBE117" s="5"/>
      <c r="BBF117" s="5"/>
      <c r="BBG117" s="5"/>
      <c r="BBH117" s="5"/>
      <c r="BBI117" s="5"/>
      <c r="BBJ117" s="5"/>
      <c r="BBK117" s="5"/>
      <c r="BBL117" s="5"/>
      <c r="BBM117" s="5"/>
      <c r="BBN117" s="5"/>
      <c r="BBO117" s="5"/>
      <c r="BBP117" s="5"/>
      <c r="BBQ117" s="5"/>
      <c r="BBR117" s="5"/>
      <c r="BBS117" s="5"/>
      <c r="BBT117" s="5"/>
      <c r="BBU117" s="5"/>
      <c r="BBV117" s="5"/>
      <c r="BBW117" s="5"/>
      <c r="BBX117" s="5"/>
      <c r="BBY117" s="5"/>
      <c r="BBZ117" s="5"/>
      <c r="BCA117" s="5"/>
      <c r="BCB117" s="5"/>
      <c r="BCC117" s="5"/>
      <c r="BCD117" s="5"/>
      <c r="BCE117" s="5"/>
      <c r="BCF117" s="5"/>
      <c r="BCG117" s="5"/>
      <c r="BCH117" s="5"/>
      <c r="BCI117" s="5"/>
      <c r="BCJ117" s="5"/>
      <c r="BCK117" s="5"/>
      <c r="BCL117" s="5"/>
      <c r="BCM117" s="5"/>
      <c r="BCN117" s="5"/>
      <c r="BCO117" s="5"/>
      <c r="BCP117" s="5"/>
      <c r="BCQ117" s="5"/>
      <c r="BCR117" s="5"/>
      <c r="BCS117" s="5"/>
      <c r="BCT117" s="5"/>
      <c r="BCU117" s="5"/>
      <c r="BCV117" s="5"/>
      <c r="BCW117" s="5"/>
      <c r="BCX117" s="5"/>
      <c r="BCY117" s="5"/>
      <c r="BCZ117" s="5"/>
      <c r="BDA117" s="5"/>
      <c r="BDB117" s="5"/>
      <c r="BDC117" s="5"/>
      <c r="BDD117" s="5"/>
      <c r="BDE117" s="5"/>
      <c r="BDF117" s="5"/>
      <c r="BDG117" s="5"/>
      <c r="BDH117" s="5"/>
      <c r="BDI117" s="5"/>
      <c r="BDJ117" s="5"/>
      <c r="BDK117" s="5"/>
      <c r="BDL117" s="5"/>
      <c r="BDM117" s="5"/>
      <c r="BDN117" s="5"/>
      <c r="BDO117" s="5"/>
      <c r="BDP117" s="5"/>
      <c r="BDQ117" s="5"/>
      <c r="BDR117" s="5"/>
      <c r="BDS117" s="5"/>
      <c r="BDT117" s="5"/>
      <c r="BDU117" s="5"/>
      <c r="BDV117" s="5"/>
      <c r="BDW117" s="5"/>
      <c r="BDX117" s="5"/>
      <c r="BDY117" s="5"/>
      <c r="BDZ117" s="5"/>
      <c r="BEA117" s="5"/>
      <c r="BEB117" s="5"/>
      <c r="BEC117" s="5"/>
      <c r="BED117" s="5"/>
      <c r="BEE117" s="5"/>
      <c r="BEF117" s="5"/>
      <c r="BEG117" s="5"/>
      <c r="BEH117" s="5"/>
      <c r="BEI117" s="5"/>
      <c r="BEJ117" s="5"/>
      <c r="BEK117" s="5"/>
      <c r="BEL117" s="5"/>
      <c r="BEM117" s="5"/>
      <c r="BEN117" s="5"/>
      <c r="BEO117" s="5"/>
      <c r="BEP117" s="5"/>
      <c r="BEQ117" s="5"/>
      <c r="BER117" s="5"/>
      <c r="BES117" s="5"/>
      <c r="BET117" s="5"/>
      <c r="BEU117" s="5"/>
      <c r="BEV117" s="5"/>
      <c r="BEW117" s="5"/>
      <c r="BEX117" s="5"/>
      <c r="BEY117" s="5"/>
      <c r="BEZ117" s="5"/>
      <c r="BFA117" s="5"/>
      <c r="BFB117" s="5"/>
      <c r="BFC117" s="5"/>
      <c r="BFD117" s="5"/>
      <c r="BFE117" s="5"/>
      <c r="BFF117" s="5"/>
      <c r="BFG117" s="5"/>
      <c r="BFH117" s="5"/>
      <c r="BFI117" s="5"/>
      <c r="BFJ117" s="5"/>
      <c r="BFK117" s="5"/>
      <c r="BFL117" s="5"/>
      <c r="BFM117" s="5"/>
      <c r="BFN117" s="5"/>
      <c r="BFO117" s="5"/>
      <c r="BFP117" s="5"/>
      <c r="BFQ117" s="5"/>
      <c r="BFR117" s="5"/>
      <c r="BFS117" s="5"/>
      <c r="BFT117" s="5"/>
      <c r="BFU117" s="5"/>
      <c r="BFV117" s="5"/>
      <c r="BFW117" s="5"/>
      <c r="BFX117" s="5"/>
      <c r="BFY117" s="5"/>
      <c r="BFZ117" s="5"/>
      <c r="BGA117" s="5"/>
      <c r="BGB117" s="5"/>
      <c r="BGC117" s="5"/>
      <c r="BGD117" s="5"/>
      <c r="BGE117" s="5"/>
      <c r="BGF117" s="5"/>
      <c r="BGG117" s="5"/>
      <c r="BGH117" s="5"/>
      <c r="BGI117" s="5"/>
      <c r="BGJ117" s="5"/>
      <c r="BGK117" s="5"/>
      <c r="BGL117" s="5"/>
      <c r="BGM117" s="5"/>
      <c r="BGN117" s="5"/>
      <c r="BGO117" s="5"/>
      <c r="BGP117" s="5"/>
      <c r="BGQ117" s="5"/>
      <c r="BGR117" s="5"/>
      <c r="BGS117" s="5"/>
      <c r="BGT117" s="5"/>
      <c r="BGU117" s="5"/>
      <c r="BGV117" s="5"/>
      <c r="BGW117" s="5"/>
      <c r="BGX117" s="5"/>
      <c r="BGY117" s="5"/>
      <c r="BGZ117" s="5"/>
      <c r="BHA117" s="5"/>
      <c r="BHB117" s="5"/>
      <c r="BHC117" s="5"/>
      <c r="BHD117" s="5"/>
      <c r="BHE117" s="5"/>
      <c r="BHF117" s="5"/>
      <c r="BHG117" s="5"/>
      <c r="BHH117" s="5"/>
      <c r="BHI117" s="5"/>
      <c r="BHJ117" s="5"/>
      <c r="BHK117" s="5"/>
      <c r="BHL117" s="5"/>
      <c r="BHM117" s="5"/>
      <c r="BHN117" s="5"/>
      <c r="BHO117" s="5"/>
      <c r="BHP117" s="5"/>
      <c r="BHQ117" s="5"/>
      <c r="BHR117" s="5"/>
      <c r="BHS117" s="5"/>
      <c r="BHT117" s="5"/>
      <c r="BHU117" s="5"/>
      <c r="BHV117" s="5"/>
      <c r="BHW117" s="5"/>
      <c r="BHX117" s="5"/>
      <c r="BHY117" s="5"/>
      <c r="BHZ117" s="5"/>
      <c r="BIA117" s="5"/>
      <c r="BIB117" s="5"/>
      <c r="BIC117" s="5"/>
      <c r="BID117" s="5"/>
      <c r="BIE117" s="5"/>
      <c r="BIF117" s="5"/>
      <c r="BIG117" s="5"/>
      <c r="BIH117" s="5"/>
      <c r="BII117" s="5"/>
      <c r="BIJ117" s="5"/>
      <c r="BIK117" s="5"/>
      <c r="BIL117" s="5"/>
      <c r="BIM117" s="5"/>
      <c r="BIN117" s="5"/>
      <c r="BIO117" s="5"/>
      <c r="BIP117" s="5"/>
      <c r="BIQ117" s="5"/>
      <c r="BIR117" s="5"/>
      <c r="BIS117" s="5"/>
      <c r="BIT117" s="5"/>
      <c r="BIU117" s="5"/>
      <c r="BIV117" s="5"/>
      <c r="BIW117" s="5"/>
      <c r="BIX117" s="5"/>
      <c r="BIY117" s="5"/>
      <c r="BIZ117" s="5"/>
      <c r="BJA117" s="5"/>
      <c r="BJB117" s="5"/>
      <c r="BJC117" s="5"/>
      <c r="BJD117" s="5"/>
      <c r="BJE117" s="5"/>
      <c r="BJF117" s="5"/>
      <c r="BJG117" s="5"/>
      <c r="BJH117" s="5"/>
      <c r="BJI117" s="5"/>
      <c r="BJJ117" s="5"/>
      <c r="BJK117" s="5"/>
      <c r="BJL117" s="5"/>
      <c r="BJM117" s="5"/>
      <c r="BJN117" s="5"/>
      <c r="BJO117" s="5"/>
      <c r="BJP117" s="5"/>
      <c r="BJQ117" s="5"/>
      <c r="BJR117" s="5"/>
      <c r="BJS117" s="5"/>
      <c r="BJT117" s="5"/>
      <c r="BJU117" s="5"/>
      <c r="BJV117" s="5"/>
      <c r="BJW117" s="5"/>
      <c r="BJX117" s="5"/>
      <c r="BJY117" s="5"/>
      <c r="BJZ117" s="5"/>
      <c r="BKA117" s="5"/>
      <c r="BKB117" s="5"/>
      <c r="BKC117" s="5"/>
      <c r="BKD117" s="5"/>
      <c r="BKE117" s="5"/>
      <c r="BKF117" s="5"/>
      <c r="BKG117" s="5"/>
      <c r="BKH117" s="5"/>
      <c r="BKI117" s="5"/>
      <c r="BKJ117" s="5"/>
      <c r="BKK117" s="5"/>
      <c r="BKL117" s="5"/>
      <c r="BKM117" s="5"/>
      <c r="BKN117" s="5"/>
      <c r="BKO117" s="5"/>
      <c r="BKP117" s="5"/>
      <c r="BKQ117" s="5"/>
      <c r="BKR117" s="5"/>
      <c r="BKS117" s="5"/>
      <c r="BKT117" s="5"/>
      <c r="BKU117" s="5"/>
      <c r="BKV117" s="5"/>
      <c r="BKW117" s="5"/>
      <c r="BKX117" s="5"/>
      <c r="BKY117" s="5"/>
      <c r="BKZ117" s="5"/>
      <c r="BLA117" s="5"/>
      <c r="BLB117" s="5"/>
      <c r="BLC117" s="5"/>
      <c r="BLD117" s="5"/>
      <c r="BLE117" s="5"/>
      <c r="BLF117" s="5"/>
      <c r="BLG117" s="5"/>
      <c r="BLH117" s="5"/>
      <c r="BLI117" s="5"/>
      <c r="BLJ117" s="5"/>
      <c r="BLK117" s="5"/>
      <c r="BLL117" s="5"/>
      <c r="BLM117" s="5"/>
      <c r="BLN117" s="5"/>
      <c r="BLO117" s="5"/>
      <c r="BLP117" s="5"/>
      <c r="BLQ117" s="5"/>
      <c r="BLR117" s="5"/>
      <c r="BLS117" s="5"/>
      <c r="BLT117" s="5"/>
      <c r="BLU117" s="5"/>
      <c r="BLV117" s="5"/>
      <c r="BLW117" s="5"/>
      <c r="BLX117" s="5"/>
      <c r="BLY117" s="5"/>
      <c r="BLZ117" s="5"/>
      <c r="BMA117" s="5"/>
      <c r="BMB117" s="5"/>
      <c r="BMC117" s="5"/>
      <c r="BMD117" s="5"/>
      <c r="BME117" s="5"/>
      <c r="BMF117" s="5"/>
      <c r="BMG117" s="5"/>
      <c r="BMH117" s="5"/>
      <c r="BMI117" s="5"/>
      <c r="BMJ117" s="5"/>
      <c r="BMK117" s="5"/>
      <c r="BML117" s="5"/>
      <c r="BMM117" s="5"/>
      <c r="BMN117" s="5"/>
      <c r="BMO117" s="5"/>
      <c r="BMP117" s="5"/>
      <c r="BMQ117" s="5"/>
      <c r="BMR117" s="5"/>
      <c r="BMS117" s="5"/>
      <c r="BMT117" s="5"/>
      <c r="BMU117" s="5"/>
      <c r="BMV117" s="5"/>
      <c r="BMW117" s="5"/>
      <c r="BMX117" s="5"/>
      <c r="BMY117" s="5"/>
      <c r="BMZ117" s="5"/>
      <c r="BNA117" s="5"/>
      <c r="BNB117" s="5"/>
      <c r="BNC117" s="5"/>
      <c r="BND117" s="5"/>
      <c r="BNE117" s="5"/>
      <c r="BNF117" s="5"/>
      <c r="BNG117" s="5"/>
      <c r="BNH117" s="5"/>
      <c r="BNI117" s="5"/>
      <c r="BNJ117" s="5"/>
      <c r="BNK117" s="5"/>
      <c r="BNL117" s="5"/>
      <c r="BNM117" s="5"/>
      <c r="BNN117" s="5"/>
      <c r="BNO117" s="5"/>
      <c r="BNP117" s="5"/>
      <c r="BNQ117" s="5"/>
      <c r="BNR117" s="5"/>
      <c r="BNS117" s="5"/>
      <c r="BNT117" s="5"/>
      <c r="BNU117" s="5"/>
      <c r="BNV117" s="5"/>
      <c r="BNW117" s="5"/>
      <c r="BNX117" s="5"/>
      <c r="BNY117" s="5"/>
      <c r="BNZ117" s="5"/>
      <c r="BOA117" s="5"/>
      <c r="BOB117" s="5"/>
      <c r="BOC117" s="5"/>
      <c r="BOD117" s="5"/>
      <c r="BOE117" s="5"/>
      <c r="BOF117" s="5"/>
      <c r="BOG117" s="5"/>
      <c r="BOH117" s="5"/>
      <c r="BOI117" s="5"/>
      <c r="BOJ117" s="5"/>
      <c r="BOK117" s="5"/>
      <c r="BOL117" s="5"/>
      <c r="BOM117" s="5"/>
      <c r="BON117" s="5"/>
      <c r="BOO117" s="5"/>
      <c r="BOP117" s="5"/>
      <c r="BOQ117" s="5"/>
      <c r="BOR117" s="5"/>
      <c r="BOS117" s="5"/>
      <c r="BOT117" s="5"/>
      <c r="BOU117" s="5"/>
      <c r="BOV117" s="5"/>
      <c r="BOW117" s="5"/>
      <c r="BOX117" s="5"/>
      <c r="BOY117" s="5"/>
      <c r="BOZ117" s="5"/>
      <c r="BPA117" s="5"/>
      <c r="BPB117" s="5"/>
      <c r="BPC117" s="5"/>
      <c r="BPD117" s="5"/>
      <c r="BPE117" s="5"/>
      <c r="BPF117" s="5"/>
      <c r="BPG117" s="5"/>
      <c r="BPH117" s="5"/>
      <c r="BPI117" s="5"/>
      <c r="BPJ117" s="5"/>
      <c r="BPK117" s="5"/>
      <c r="BPL117" s="5"/>
      <c r="BPM117" s="5"/>
      <c r="BPN117" s="5"/>
      <c r="BPO117" s="5"/>
      <c r="BPP117" s="5"/>
      <c r="BPQ117" s="5"/>
      <c r="BPR117" s="5"/>
      <c r="BPS117" s="5"/>
      <c r="BPT117" s="5"/>
      <c r="BPU117" s="5"/>
      <c r="BPV117" s="5"/>
      <c r="BPW117" s="5"/>
      <c r="BPX117" s="5"/>
      <c r="BPY117" s="5"/>
      <c r="BPZ117" s="5"/>
      <c r="BQA117" s="5"/>
      <c r="BQB117" s="5"/>
      <c r="BQC117" s="5"/>
      <c r="BQD117" s="5"/>
      <c r="BQE117" s="5"/>
      <c r="BQF117" s="5"/>
      <c r="BQG117" s="5"/>
      <c r="BQH117" s="5"/>
      <c r="BQI117" s="5"/>
      <c r="BQJ117" s="5"/>
      <c r="BQK117" s="5"/>
      <c r="BQL117" s="5"/>
      <c r="BQM117" s="5"/>
      <c r="BQN117" s="5"/>
      <c r="BQO117" s="5"/>
      <c r="BQP117" s="5"/>
      <c r="BQQ117" s="5"/>
      <c r="BQR117" s="5"/>
      <c r="BQS117" s="5"/>
      <c r="BQT117" s="5"/>
      <c r="BQU117" s="5"/>
      <c r="BQV117" s="5"/>
      <c r="BQW117" s="5"/>
      <c r="BQX117" s="5"/>
      <c r="BQY117" s="5"/>
      <c r="BQZ117" s="5"/>
      <c r="BRA117" s="5"/>
      <c r="BRB117" s="5"/>
      <c r="BRC117" s="5"/>
      <c r="BRD117" s="5"/>
      <c r="BRE117" s="5"/>
      <c r="BRF117" s="5"/>
      <c r="BRG117" s="5"/>
      <c r="BRH117" s="5"/>
      <c r="BRI117" s="5"/>
      <c r="BRJ117" s="5"/>
      <c r="BRK117" s="5"/>
      <c r="BRL117" s="5"/>
      <c r="BRM117" s="5"/>
      <c r="BRN117" s="5"/>
      <c r="BRO117" s="5"/>
      <c r="BRP117" s="5"/>
      <c r="BRQ117" s="5"/>
      <c r="BRR117" s="5"/>
      <c r="BRS117" s="5"/>
      <c r="BRT117" s="5"/>
      <c r="BRU117" s="5"/>
      <c r="BRV117" s="5"/>
      <c r="BRW117" s="5"/>
      <c r="BRX117" s="5"/>
      <c r="BRY117" s="5"/>
      <c r="BRZ117" s="5"/>
      <c r="BSA117" s="5"/>
      <c r="BSB117" s="5"/>
      <c r="BSC117" s="5"/>
      <c r="BSD117" s="5"/>
      <c r="BSE117" s="5"/>
      <c r="BSF117" s="5"/>
      <c r="BSG117" s="5"/>
      <c r="BSH117" s="5"/>
      <c r="BSI117" s="5"/>
      <c r="BSJ117" s="5"/>
      <c r="BSK117" s="5"/>
      <c r="BSL117" s="5"/>
      <c r="BSM117" s="5"/>
      <c r="BSN117" s="5"/>
      <c r="BSO117" s="5"/>
      <c r="BSP117" s="5"/>
      <c r="BSQ117" s="5"/>
      <c r="BSR117" s="5"/>
      <c r="BSS117" s="5"/>
      <c r="BST117" s="5"/>
      <c r="BSU117" s="5"/>
      <c r="BSV117" s="5"/>
      <c r="BSW117" s="5"/>
      <c r="BSX117" s="5"/>
      <c r="BSY117" s="5"/>
      <c r="BSZ117" s="5"/>
      <c r="BTA117" s="5"/>
      <c r="BTB117" s="5"/>
      <c r="BTC117" s="5"/>
      <c r="BTD117" s="5"/>
      <c r="BTE117" s="5"/>
      <c r="BTF117" s="5"/>
      <c r="BTG117" s="5"/>
      <c r="BTH117" s="5"/>
      <c r="BTI117" s="5"/>
      <c r="BTJ117" s="5"/>
      <c r="BTK117" s="5"/>
      <c r="BTL117" s="5"/>
      <c r="BTM117" s="5"/>
      <c r="BTN117" s="5"/>
      <c r="BTO117" s="5"/>
      <c r="BTP117" s="5"/>
      <c r="BTQ117" s="5"/>
      <c r="BTR117" s="5"/>
      <c r="BTS117" s="5"/>
      <c r="BTT117" s="5"/>
      <c r="BTU117" s="5"/>
      <c r="BTV117" s="5"/>
      <c r="BTW117" s="5"/>
      <c r="BTX117" s="5"/>
      <c r="BTY117" s="5"/>
      <c r="BTZ117" s="5"/>
      <c r="BUA117" s="5"/>
      <c r="BUB117" s="5"/>
      <c r="BUC117" s="5"/>
      <c r="BUD117" s="5"/>
      <c r="BUE117" s="5"/>
      <c r="BUF117" s="5"/>
      <c r="BUG117" s="5"/>
      <c r="BUH117" s="5"/>
      <c r="BUI117" s="5"/>
      <c r="BUJ117" s="5"/>
      <c r="BUK117" s="5"/>
      <c r="BUL117" s="5"/>
      <c r="BUM117" s="5"/>
      <c r="BUN117" s="5"/>
      <c r="BUO117" s="5"/>
      <c r="BUP117" s="5"/>
      <c r="BUQ117" s="5"/>
      <c r="BUR117" s="5"/>
      <c r="BUS117" s="5"/>
      <c r="BUT117" s="5"/>
      <c r="BUU117" s="5"/>
      <c r="BUV117" s="5"/>
      <c r="BUW117" s="5"/>
      <c r="BUX117" s="5"/>
      <c r="BUY117" s="5"/>
      <c r="BUZ117" s="5"/>
      <c r="BVA117" s="5"/>
      <c r="BVB117" s="5"/>
      <c r="BVC117" s="5"/>
      <c r="BVD117" s="5"/>
      <c r="BVE117" s="5"/>
      <c r="BVF117" s="5"/>
      <c r="BVG117" s="5"/>
      <c r="BVH117" s="5"/>
      <c r="BVI117" s="5"/>
      <c r="BVJ117" s="5"/>
      <c r="BVK117" s="5"/>
      <c r="BVL117" s="5"/>
      <c r="BVM117" s="5"/>
      <c r="BVN117" s="5"/>
      <c r="BVO117" s="5"/>
      <c r="BVP117" s="5"/>
      <c r="BVQ117" s="5"/>
      <c r="BVR117" s="5"/>
      <c r="BVS117" s="5"/>
      <c r="BVT117" s="5"/>
      <c r="BVU117" s="5"/>
      <c r="BVV117" s="5"/>
      <c r="BVW117" s="5"/>
      <c r="BVX117" s="5"/>
      <c r="BVY117" s="5"/>
      <c r="BVZ117" s="5"/>
      <c r="BWA117" s="5"/>
      <c r="BWB117" s="5"/>
      <c r="BWC117" s="5"/>
      <c r="BWD117" s="5"/>
      <c r="BWE117" s="5"/>
      <c r="BWF117" s="5"/>
      <c r="BWG117" s="5"/>
      <c r="BWH117" s="5"/>
      <c r="BWI117" s="5"/>
      <c r="BWJ117" s="5"/>
      <c r="BWK117" s="5"/>
      <c r="BWL117" s="5"/>
      <c r="BWM117" s="5"/>
      <c r="BWN117" s="5"/>
      <c r="BWO117" s="5"/>
      <c r="BWP117" s="5"/>
      <c r="BWQ117" s="5"/>
      <c r="BWR117" s="5"/>
      <c r="BWS117" s="5"/>
      <c r="BWT117" s="5"/>
      <c r="BWU117" s="5"/>
      <c r="BWV117" s="5"/>
      <c r="BWW117" s="5"/>
      <c r="BWX117" s="5"/>
      <c r="BWY117" s="5"/>
      <c r="BWZ117" s="5"/>
      <c r="BXA117" s="5"/>
      <c r="BXB117" s="5"/>
      <c r="BXC117" s="5"/>
      <c r="BXD117" s="5"/>
      <c r="BXE117" s="5"/>
      <c r="BXF117" s="5"/>
      <c r="BXG117" s="5"/>
      <c r="BXH117" s="5"/>
      <c r="BXI117" s="5"/>
      <c r="BXJ117" s="5"/>
      <c r="BXK117" s="5"/>
      <c r="BXL117" s="5"/>
      <c r="BXM117" s="5"/>
      <c r="BXN117" s="5"/>
      <c r="BXO117" s="5"/>
      <c r="BXP117" s="5"/>
      <c r="BXQ117" s="5"/>
      <c r="BXR117" s="5"/>
      <c r="BXS117" s="5"/>
      <c r="BXT117" s="5"/>
      <c r="BXU117" s="5"/>
      <c r="BXV117" s="5"/>
      <c r="BXW117" s="5"/>
      <c r="BXX117" s="5"/>
      <c r="BXY117" s="5"/>
      <c r="BXZ117" s="5"/>
      <c r="BYA117" s="5"/>
      <c r="BYB117" s="5"/>
      <c r="BYC117" s="5"/>
      <c r="BYD117" s="5"/>
      <c r="BYE117" s="5"/>
      <c r="BYF117" s="5"/>
      <c r="BYG117" s="5"/>
      <c r="BYH117" s="5"/>
      <c r="BYI117" s="5"/>
      <c r="BYJ117" s="5"/>
      <c r="BYK117" s="5"/>
      <c r="BYL117" s="5"/>
      <c r="BYM117" s="5"/>
      <c r="BYN117" s="5"/>
      <c r="BYO117" s="5"/>
      <c r="BYP117" s="5"/>
      <c r="BYQ117" s="5"/>
      <c r="BYR117" s="5"/>
      <c r="BYS117" s="5"/>
      <c r="BYT117" s="5"/>
      <c r="BYU117" s="5"/>
      <c r="BYV117" s="5"/>
      <c r="BYW117" s="5"/>
      <c r="BYX117" s="5"/>
      <c r="BYY117" s="5"/>
      <c r="BYZ117" s="5"/>
      <c r="BZA117" s="5"/>
      <c r="BZB117" s="5"/>
      <c r="BZC117" s="5"/>
      <c r="BZD117" s="5"/>
      <c r="BZE117" s="5"/>
      <c r="BZF117" s="5"/>
      <c r="BZG117" s="5"/>
      <c r="BZH117" s="5"/>
      <c r="BZI117" s="5"/>
      <c r="BZJ117" s="5"/>
      <c r="BZK117" s="5"/>
      <c r="BZL117" s="5"/>
      <c r="BZM117" s="5"/>
      <c r="BZN117" s="5"/>
      <c r="BZO117" s="5"/>
      <c r="BZP117" s="5"/>
      <c r="BZQ117" s="5"/>
      <c r="BZR117" s="5"/>
      <c r="BZS117" s="5"/>
      <c r="BZT117" s="5"/>
      <c r="BZU117" s="5"/>
      <c r="BZV117" s="5"/>
      <c r="BZW117" s="5"/>
      <c r="BZX117" s="5"/>
      <c r="BZY117" s="5"/>
      <c r="BZZ117" s="5"/>
      <c r="CAA117" s="5"/>
      <c r="CAB117" s="5"/>
      <c r="CAC117" s="5"/>
      <c r="CAD117" s="5"/>
      <c r="CAE117" s="5"/>
      <c r="CAF117" s="5"/>
      <c r="CAG117" s="5"/>
      <c r="CAH117" s="5"/>
      <c r="CAI117" s="5"/>
      <c r="CAJ117" s="5"/>
      <c r="CAK117" s="5"/>
      <c r="CAL117" s="5"/>
      <c r="CAM117" s="5"/>
      <c r="CAN117" s="5"/>
      <c r="CAO117" s="5"/>
      <c r="CAP117" s="5"/>
      <c r="CAQ117" s="5"/>
      <c r="CAR117" s="5"/>
      <c r="CAS117" s="5"/>
      <c r="CAT117" s="5"/>
      <c r="CAU117" s="5"/>
      <c r="CAV117" s="5"/>
      <c r="CAW117" s="5"/>
      <c r="CAX117" s="5"/>
      <c r="CAY117" s="5"/>
      <c r="CAZ117" s="5"/>
      <c r="CBA117" s="5"/>
      <c r="CBB117" s="5"/>
      <c r="CBC117" s="5"/>
      <c r="CBD117" s="5"/>
      <c r="CBE117" s="5"/>
      <c r="CBF117" s="5"/>
      <c r="CBG117" s="5"/>
      <c r="CBH117" s="5"/>
      <c r="CBI117" s="5"/>
      <c r="CBJ117" s="5"/>
      <c r="CBK117" s="5"/>
      <c r="CBL117" s="5"/>
      <c r="CBM117" s="5"/>
      <c r="CBN117" s="5"/>
      <c r="CBO117" s="5"/>
      <c r="CBP117" s="5"/>
      <c r="CBQ117" s="5"/>
      <c r="CBR117" s="5"/>
      <c r="CBS117" s="5"/>
      <c r="CBT117" s="5"/>
      <c r="CBU117" s="5"/>
      <c r="CBV117" s="5"/>
      <c r="CBW117" s="5"/>
      <c r="CBX117" s="5"/>
      <c r="CBY117" s="5"/>
      <c r="CBZ117" s="5"/>
      <c r="CCA117" s="5"/>
      <c r="CCB117" s="5"/>
      <c r="CCC117" s="5"/>
      <c r="CCD117" s="5"/>
      <c r="CCE117" s="5"/>
      <c r="CCF117" s="5"/>
      <c r="CCG117" s="5"/>
      <c r="CCH117" s="5"/>
      <c r="CCI117" s="5"/>
      <c r="CCJ117" s="5"/>
      <c r="CCK117" s="5"/>
      <c r="CCL117" s="5"/>
      <c r="CCM117" s="5"/>
      <c r="CCN117" s="5"/>
      <c r="CCO117" s="5"/>
      <c r="CCP117" s="5"/>
      <c r="CCQ117" s="5"/>
      <c r="CCR117" s="5"/>
      <c r="CCS117" s="5"/>
      <c r="CCT117" s="5"/>
      <c r="CCU117" s="5"/>
      <c r="CCV117" s="5"/>
      <c r="CCW117" s="5"/>
      <c r="CCX117" s="5"/>
      <c r="CCY117" s="5"/>
      <c r="CCZ117" s="5"/>
      <c r="CDA117" s="5"/>
      <c r="CDB117" s="5"/>
      <c r="CDC117" s="5"/>
      <c r="CDD117" s="5"/>
      <c r="CDE117" s="5"/>
      <c r="CDF117" s="5"/>
      <c r="CDG117" s="5"/>
      <c r="CDH117" s="5"/>
      <c r="CDI117" s="5"/>
      <c r="CDJ117" s="5"/>
      <c r="CDK117" s="5"/>
      <c r="CDL117" s="5"/>
      <c r="CDM117" s="5"/>
      <c r="CDN117" s="5"/>
      <c r="CDO117" s="5"/>
      <c r="CDP117" s="5"/>
      <c r="CDQ117" s="5"/>
      <c r="CDR117" s="5"/>
      <c r="CDS117" s="5"/>
      <c r="CDT117" s="5"/>
      <c r="CDU117" s="5"/>
      <c r="CDV117" s="5"/>
      <c r="CDW117" s="5"/>
      <c r="CDX117" s="5"/>
      <c r="CDY117" s="5"/>
      <c r="CDZ117" s="5"/>
      <c r="CEA117" s="5"/>
      <c r="CEB117" s="5"/>
      <c r="CEC117" s="5"/>
      <c r="CED117" s="5"/>
      <c r="CEE117" s="5"/>
      <c r="CEF117" s="5"/>
      <c r="CEG117" s="5"/>
      <c r="CEH117" s="5"/>
      <c r="CEI117" s="5"/>
      <c r="CEJ117" s="5"/>
      <c r="CEK117" s="5"/>
      <c r="CEL117" s="5"/>
      <c r="CEM117" s="5"/>
      <c r="CEN117" s="5"/>
      <c r="CEO117" s="5"/>
      <c r="CEP117" s="5"/>
      <c r="CEQ117" s="5"/>
      <c r="CER117" s="5"/>
      <c r="CES117" s="5"/>
      <c r="CET117" s="5"/>
      <c r="CEU117" s="5"/>
      <c r="CEV117" s="5"/>
      <c r="CEW117" s="5"/>
      <c r="CEX117" s="5"/>
      <c r="CEY117" s="5"/>
      <c r="CEZ117" s="5"/>
      <c r="CFA117" s="5"/>
      <c r="CFB117" s="5"/>
      <c r="CFC117" s="5"/>
      <c r="CFD117" s="5"/>
      <c r="CFE117" s="5"/>
      <c r="CFF117" s="5"/>
      <c r="CFG117" s="5"/>
      <c r="CFH117" s="5"/>
      <c r="CFI117" s="5"/>
      <c r="CFJ117" s="5"/>
      <c r="CFK117" s="5"/>
      <c r="CFL117" s="5"/>
      <c r="CFM117" s="5"/>
      <c r="CFN117" s="5"/>
      <c r="CFO117" s="5"/>
      <c r="CFP117" s="5"/>
      <c r="CFQ117" s="5"/>
      <c r="CFR117" s="5"/>
      <c r="CFS117" s="5"/>
      <c r="CFT117" s="5"/>
      <c r="CFU117" s="5"/>
      <c r="CFV117" s="5"/>
      <c r="CFW117" s="5"/>
      <c r="CFX117" s="5"/>
      <c r="CFY117" s="5"/>
      <c r="CFZ117" s="5"/>
      <c r="CGA117" s="5"/>
      <c r="CGB117" s="5"/>
      <c r="CGC117" s="5"/>
      <c r="CGD117" s="5"/>
      <c r="CGE117" s="5"/>
      <c r="CGF117" s="5"/>
      <c r="CGG117" s="5"/>
      <c r="CGH117" s="5"/>
      <c r="CGI117" s="5"/>
      <c r="CGJ117" s="5"/>
      <c r="CGK117" s="5"/>
      <c r="CGL117" s="5"/>
      <c r="CGM117" s="5"/>
      <c r="CGN117" s="5"/>
      <c r="CGO117" s="5"/>
      <c r="CGP117" s="5"/>
      <c r="CGQ117" s="5"/>
      <c r="CGR117" s="5"/>
      <c r="CGS117" s="5"/>
      <c r="CGT117" s="5"/>
      <c r="CGU117" s="5"/>
      <c r="CGV117" s="5"/>
      <c r="CGW117" s="5"/>
      <c r="CGX117" s="5"/>
      <c r="CGY117" s="5"/>
      <c r="CGZ117" s="5"/>
      <c r="CHA117" s="5"/>
      <c r="CHB117" s="5"/>
      <c r="CHC117" s="5"/>
      <c r="CHD117" s="5"/>
      <c r="CHE117" s="5"/>
      <c r="CHF117" s="5"/>
      <c r="CHG117" s="5"/>
      <c r="CHH117" s="5"/>
      <c r="CHI117" s="5"/>
      <c r="CHJ117" s="5"/>
      <c r="CHK117" s="5"/>
      <c r="CHL117" s="5"/>
      <c r="CHM117" s="5"/>
      <c r="CHN117" s="5"/>
      <c r="CHO117" s="5"/>
      <c r="CHP117" s="5"/>
      <c r="CHQ117" s="5"/>
      <c r="CHR117" s="5"/>
      <c r="CHS117" s="5"/>
      <c r="CHT117" s="5"/>
      <c r="CHU117" s="5"/>
      <c r="CHV117" s="5"/>
      <c r="CHW117" s="5"/>
      <c r="CHX117" s="5"/>
      <c r="CHY117" s="5"/>
      <c r="CHZ117" s="5"/>
      <c r="CIA117" s="5"/>
      <c r="CIB117" s="5"/>
      <c r="CIC117" s="5"/>
      <c r="CID117" s="5"/>
      <c r="CIE117" s="5"/>
      <c r="CIF117" s="5"/>
      <c r="CIG117" s="5"/>
      <c r="CIH117" s="5"/>
      <c r="CII117" s="5"/>
      <c r="CIJ117" s="5"/>
      <c r="CIK117" s="5"/>
      <c r="CIL117" s="5"/>
      <c r="CIM117" s="5"/>
      <c r="CIN117" s="5"/>
      <c r="CIO117" s="5"/>
      <c r="CIP117" s="5"/>
      <c r="CIQ117" s="5"/>
      <c r="CIR117" s="5"/>
      <c r="CIS117" s="5"/>
      <c r="CIT117" s="5"/>
      <c r="CIU117" s="5"/>
      <c r="CIV117" s="5"/>
      <c r="CIW117" s="5"/>
      <c r="CIX117" s="5"/>
      <c r="CIY117" s="5"/>
      <c r="CIZ117" s="5"/>
      <c r="CJA117" s="5"/>
      <c r="CJB117" s="5"/>
      <c r="CJC117" s="5"/>
      <c r="CJD117" s="5"/>
      <c r="CJE117" s="5"/>
      <c r="CJF117" s="5"/>
      <c r="CJG117" s="5"/>
      <c r="CJH117" s="5"/>
      <c r="CJI117" s="5"/>
      <c r="CJJ117" s="5"/>
      <c r="CJK117" s="5"/>
      <c r="CJL117" s="5"/>
      <c r="CJM117" s="5"/>
      <c r="CJN117" s="5"/>
      <c r="CJO117" s="5"/>
      <c r="CJP117" s="5"/>
      <c r="CJQ117" s="5"/>
      <c r="CJR117" s="5"/>
      <c r="CJS117" s="5"/>
      <c r="CJT117" s="5"/>
      <c r="CJU117" s="5"/>
      <c r="CJV117" s="5"/>
      <c r="CJW117" s="5"/>
      <c r="CJX117" s="5"/>
      <c r="CJY117" s="5"/>
      <c r="CJZ117" s="5"/>
      <c r="CKA117" s="5"/>
      <c r="CKB117" s="5"/>
      <c r="CKC117" s="5"/>
      <c r="CKD117" s="5"/>
      <c r="CKE117" s="5"/>
      <c r="CKF117" s="5"/>
      <c r="CKG117" s="5"/>
      <c r="CKH117" s="5"/>
      <c r="CKI117" s="5"/>
      <c r="CKJ117" s="5"/>
      <c r="CKK117" s="5"/>
      <c r="CKL117" s="5"/>
      <c r="CKM117" s="5"/>
      <c r="CKN117" s="5"/>
      <c r="CKO117" s="5"/>
      <c r="CKP117" s="5"/>
      <c r="CKQ117" s="5"/>
      <c r="CKR117" s="5"/>
      <c r="CKS117" s="5"/>
      <c r="CKT117" s="5"/>
      <c r="CKU117" s="5"/>
      <c r="CKV117" s="5"/>
      <c r="CKW117" s="5"/>
      <c r="CKX117" s="5"/>
      <c r="CKY117" s="5"/>
      <c r="CKZ117" s="5"/>
      <c r="CLA117" s="5"/>
      <c r="CLB117" s="5"/>
      <c r="CLC117" s="5"/>
      <c r="CLD117" s="5"/>
      <c r="CLE117" s="5"/>
      <c r="CLF117" s="5"/>
      <c r="CLG117" s="5"/>
      <c r="CLH117" s="5"/>
      <c r="CLI117" s="5"/>
      <c r="CLJ117" s="5"/>
      <c r="CLK117" s="5"/>
      <c r="CLL117" s="5"/>
      <c r="CLM117" s="5"/>
      <c r="CLN117" s="5"/>
      <c r="CLO117" s="5"/>
      <c r="CLP117" s="5"/>
      <c r="CLQ117" s="5"/>
      <c r="CLR117" s="5"/>
      <c r="CLS117" s="5"/>
      <c r="CLT117" s="5"/>
      <c r="CLU117" s="5"/>
      <c r="CLV117" s="5"/>
      <c r="CLW117" s="5"/>
      <c r="CLX117" s="5"/>
      <c r="CLY117" s="5"/>
      <c r="CLZ117" s="5"/>
      <c r="CMA117" s="5"/>
      <c r="CMB117" s="5"/>
      <c r="CMC117" s="5"/>
      <c r="CMD117" s="5"/>
      <c r="CME117" s="5"/>
      <c r="CMF117" s="5"/>
      <c r="CMG117" s="5"/>
      <c r="CMH117" s="5"/>
      <c r="CMI117" s="5"/>
      <c r="CMJ117" s="5"/>
      <c r="CMK117" s="5"/>
      <c r="CML117" s="5"/>
      <c r="CMM117" s="5"/>
      <c r="CMN117" s="5"/>
      <c r="CMO117" s="5"/>
      <c r="CMP117" s="5"/>
      <c r="CMQ117" s="5"/>
      <c r="CMR117" s="5"/>
      <c r="CMS117" s="5"/>
      <c r="CMT117" s="5"/>
      <c r="CMU117" s="5"/>
      <c r="CMV117" s="5"/>
      <c r="CMW117" s="5"/>
      <c r="CMX117" s="5"/>
      <c r="CMY117" s="5"/>
      <c r="CMZ117" s="5"/>
      <c r="CNA117" s="5"/>
      <c r="CNB117" s="5"/>
      <c r="CNC117" s="5"/>
      <c r="CND117" s="5"/>
      <c r="CNE117" s="5"/>
      <c r="CNF117" s="5"/>
      <c r="CNG117" s="5"/>
      <c r="CNH117" s="5"/>
      <c r="CNI117" s="5"/>
      <c r="CNJ117" s="5"/>
      <c r="CNK117" s="5"/>
      <c r="CNL117" s="5"/>
      <c r="CNM117" s="5"/>
      <c r="CNN117" s="5"/>
      <c r="CNO117" s="5"/>
      <c r="CNP117" s="5"/>
      <c r="CNQ117" s="5"/>
      <c r="CNR117" s="5"/>
      <c r="CNS117" s="5"/>
      <c r="CNT117" s="5"/>
      <c r="CNU117" s="5"/>
      <c r="CNV117" s="5"/>
      <c r="CNW117" s="5"/>
      <c r="CNX117" s="5"/>
      <c r="CNY117" s="5"/>
      <c r="CNZ117" s="5"/>
      <c r="COA117" s="5"/>
      <c r="COB117" s="5"/>
      <c r="COC117" s="5"/>
      <c r="COD117" s="5"/>
      <c r="COE117" s="5"/>
      <c r="COF117" s="5"/>
      <c r="COG117" s="5"/>
      <c r="COH117" s="5"/>
      <c r="COI117" s="5"/>
      <c r="COJ117" s="5"/>
      <c r="COK117" s="5"/>
      <c r="COL117" s="5"/>
      <c r="COM117" s="5"/>
      <c r="CON117" s="5"/>
      <c r="COO117" s="5"/>
      <c r="COP117" s="5"/>
      <c r="COQ117" s="5"/>
      <c r="COR117" s="5"/>
      <c r="COS117" s="5"/>
      <c r="COT117" s="5"/>
      <c r="COU117" s="5"/>
      <c r="COV117" s="5"/>
      <c r="COW117" s="5"/>
      <c r="COX117" s="5"/>
      <c r="COY117" s="5"/>
      <c r="COZ117" s="5"/>
      <c r="CPA117" s="5"/>
      <c r="CPB117" s="5"/>
      <c r="CPC117" s="5"/>
      <c r="CPD117" s="5"/>
      <c r="CPE117" s="5"/>
      <c r="CPF117" s="5"/>
      <c r="CPG117" s="5"/>
      <c r="CPH117" s="5"/>
      <c r="CPI117" s="5"/>
      <c r="CPJ117" s="5"/>
      <c r="CPK117" s="5"/>
      <c r="CPL117" s="5"/>
      <c r="CPM117" s="5"/>
      <c r="CPN117" s="5"/>
      <c r="CPO117" s="5"/>
      <c r="CPP117" s="5"/>
      <c r="CPQ117" s="5"/>
      <c r="CPR117" s="5"/>
      <c r="CPS117" s="5"/>
      <c r="CPT117" s="5"/>
      <c r="CPU117" s="5"/>
      <c r="CPV117" s="5"/>
      <c r="CPW117" s="5"/>
      <c r="CPX117" s="5"/>
      <c r="CPY117" s="5"/>
      <c r="CPZ117" s="5"/>
      <c r="CQA117" s="5"/>
      <c r="CQB117" s="5"/>
      <c r="CQC117" s="5"/>
      <c r="CQD117" s="5"/>
      <c r="CQE117" s="5"/>
      <c r="CQF117" s="5"/>
      <c r="CQG117" s="5"/>
      <c r="CQH117" s="5"/>
      <c r="CQI117" s="5"/>
      <c r="CQJ117" s="5"/>
      <c r="CQK117" s="5"/>
      <c r="CQL117" s="5"/>
      <c r="CQM117" s="5"/>
      <c r="CQN117" s="5"/>
      <c r="CQO117" s="5"/>
      <c r="CQP117" s="5"/>
      <c r="CQQ117" s="5"/>
      <c r="CQR117" s="5"/>
      <c r="CQS117" s="5"/>
      <c r="CQT117" s="5"/>
      <c r="CQU117" s="5"/>
      <c r="CQV117" s="5"/>
      <c r="CQW117" s="5"/>
      <c r="CQX117" s="5"/>
      <c r="CQY117" s="5"/>
      <c r="CQZ117" s="5"/>
      <c r="CRA117" s="5"/>
      <c r="CRB117" s="5"/>
      <c r="CRC117" s="5"/>
      <c r="CRD117" s="5"/>
      <c r="CRE117" s="5"/>
      <c r="CRF117" s="5"/>
      <c r="CRG117" s="5"/>
      <c r="CRH117" s="5"/>
      <c r="CRI117" s="5"/>
      <c r="CRJ117" s="5"/>
      <c r="CRK117" s="5"/>
      <c r="CRL117" s="5"/>
      <c r="CRM117" s="5"/>
      <c r="CRN117" s="5"/>
      <c r="CRO117" s="5"/>
      <c r="CRP117" s="5"/>
      <c r="CRQ117" s="5"/>
      <c r="CRR117" s="5"/>
      <c r="CRS117" s="5"/>
      <c r="CRT117" s="5"/>
      <c r="CRU117" s="5"/>
      <c r="CRV117" s="5"/>
      <c r="CRW117" s="5"/>
      <c r="CRX117" s="5"/>
      <c r="CRY117" s="5"/>
      <c r="CRZ117" s="5"/>
      <c r="CSA117" s="5"/>
      <c r="CSB117" s="5"/>
      <c r="CSC117" s="5"/>
      <c r="CSD117" s="5"/>
      <c r="CSE117" s="5"/>
      <c r="CSF117" s="5"/>
      <c r="CSG117" s="5"/>
      <c r="CSH117" s="5"/>
      <c r="CSI117" s="5"/>
      <c r="CSJ117" s="5"/>
      <c r="CSK117" s="5"/>
      <c r="CSL117" s="5"/>
      <c r="CSM117" s="5"/>
      <c r="CSN117" s="5"/>
      <c r="CSO117" s="5"/>
      <c r="CSP117" s="5"/>
      <c r="CSQ117" s="5"/>
      <c r="CSR117" s="5"/>
      <c r="CSS117" s="5"/>
      <c r="CST117" s="5"/>
      <c r="CSU117" s="5"/>
      <c r="CSV117" s="5"/>
      <c r="CSW117" s="5"/>
      <c r="CSX117" s="5"/>
      <c r="CSY117" s="5"/>
      <c r="CSZ117" s="5"/>
      <c r="CTA117" s="5"/>
      <c r="CTB117" s="5"/>
      <c r="CTC117" s="5"/>
      <c r="CTD117" s="5"/>
      <c r="CTE117" s="5"/>
      <c r="CTF117" s="5"/>
      <c r="CTG117" s="5"/>
      <c r="CTH117" s="5"/>
      <c r="CTI117" s="5"/>
      <c r="CTJ117" s="5"/>
      <c r="CTK117" s="5"/>
      <c r="CTL117" s="5"/>
      <c r="CTM117" s="5"/>
      <c r="CTN117" s="5"/>
      <c r="CTO117" s="5"/>
      <c r="CTP117" s="5"/>
      <c r="CTQ117" s="5"/>
      <c r="CTR117" s="5"/>
      <c r="CTS117" s="5"/>
      <c r="CTT117" s="5"/>
      <c r="CTU117" s="5"/>
      <c r="CTV117" s="5"/>
      <c r="CTW117" s="5"/>
      <c r="CTX117" s="5"/>
      <c r="CTY117" s="5"/>
      <c r="CTZ117" s="5"/>
      <c r="CUA117" s="5"/>
      <c r="CUB117" s="5"/>
      <c r="CUC117" s="5"/>
      <c r="CUD117" s="5"/>
      <c r="CUE117" s="5"/>
      <c r="CUF117" s="5"/>
      <c r="CUG117" s="5"/>
      <c r="CUH117" s="5"/>
      <c r="CUI117" s="5"/>
      <c r="CUJ117" s="5"/>
      <c r="CUK117" s="5"/>
      <c r="CUL117" s="5"/>
      <c r="CUM117" s="5"/>
      <c r="CUN117" s="5"/>
      <c r="CUO117" s="5"/>
      <c r="CUP117" s="5"/>
      <c r="CUQ117" s="5"/>
      <c r="CUR117" s="5"/>
      <c r="CUS117" s="5"/>
      <c r="CUT117" s="5"/>
      <c r="CUU117" s="5"/>
      <c r="CUV117" s="5"/>
      <c r="CUW117" s="5"/>
      <c r="CUX117" s="5"/>
      <c r="CUY117" s="5"/>
      <c r="CUZ117" s="5"/>
      <c r="CVA117" s="5"/>
      <c r="CVB117" s="5"/>
      <c r="CVC117" s="5"/>
      <c r="CVD117" s="5"/>
      <c r="CVE117" s="5"/>
      <c r="CVF117" s="5"/>
      <c r="CVG117" s="5"/>
      <c r="CVH117" s="5"/>
      <c r="CVI117" s="5"/>
      <c r="CVJ117" s="5"/>
      <c r="CVK117" s="5"/>
      <c r="CVL117" s="5"/>
      <c r="CVM117" s="5"/>
      <c r="CVN117" s="5"/>
      <c r="CVO117" s="5"/>
      <c r="CVP117" s="5"/>
      <c r="CVQ117" s="5"/>
      <c r="CVR117" s="5"/>
      <c r="CVS117" s="5"/>
      <c r="CVT117" s="5"/>
      <c r="CVU117" s="5"/>
      <c r="CVV117" s="5"/>
      <c r="CVW117" s="5"/>
      <c r="CVX117" s="5"/>
      <c r="CVY117" s="5"/>
      <c r="CVZ117" s="5"/>
      <c r="CWA117" s="5"/>
      <c r="CWB117" s="5"/>
      <c r="CWC117" s="5"/>
      <c r="CWD117" s="5"/>
      <c r="CWE117" s="5"/>
      <c r="CWF117" s="5"/>
      <c r="CWG117" s="5"/>
      <c r="CWH117" s="5"/>
      <c r="CWI117" s="5"/>
      <c r="CWJ117" s="5"/>
      <c r="CWK117" s="5"/>
      <c r="CWL117" s="5"/>
      <c r="CWM117" s="5"/>
      <c r="CWN117" s="5"/>
      <c r="CWO117" s="5"/>
      <c r="CWP117" s="5"/>
      <c r="CWQ117" s="5"/>
      <c r="CWR117" s="5"/>
      <c r="CWS117" s="5"/>
      <c r="CWT117" s="5"/>
      <c r="CWU117" s="5"/>
      <c r="CWV117" s="5"/>
      <c r="CWW117" s="5"/>
      <c r="CWX117" s="5"/>
      <c r="CWY117" s="5"/>
      <c r="CWZ117" s="5"/>
      <c r="CXA117" s="5"/>
      <c r="CXB117" s="5"/>
      <c r="CXC117" s="5"/>
      <c r="CXD117" s="5"/>
      <c r="CXE117" s="5"/>
      <c r="CXF117" s="5"/>
      <c r="CXG117" s="5"/>
      <c r="CXH117" s="5"/>
      <c r="CXI117" s="5"/>
      <c r="CXJ117" s="5"/>
      <c r="CXK117" s="5"/>
      <c r="CXL117" s="5"/>
      <c r="CXM117" s="5"/>
      <c r="CXN117" s="5"/>
      <c r="CXO117" s="5"/>
      <c r="CXP117" s="5"/>
      <c r="CXQ117" s="5"/>
      <c r="CXR117" s="5"/>
      <c r="CXS117" s="5"/>
      <c r="CXT117" s="5"/>
      <c r="CXU117" s="5"/>
      <c r="CXV117" s="5"/>
      <c r="CXW117" s="5"/>
      <c r="CXX117" s="5"/>
      <c r="CXY117" s="5"/>
      <c r="CXZ117" s="5"/>
      <c r="CYA117" s="5"/>
      <c r="CYB117" s="5"/>
      <c r="CYC117" s="5"/>
      <c r="CYD117" s="5"/>
      <c r="CYE117" s="5"/>
      <c r="CYF117" s="5"/>
      <c r="CYG117" s="5"/>
      <c r="CYH117" s="5"/>
      <c r="CYI117" s="5"/>
      <c r="CYJ117" s="5"/>
      <c r="CYK117" s="5"/>
      <c r="CYL117" s="5"/>
      <c r="CYM117" s="5"/>
      <c r="CYN117" s="5"/>
      <c r="CYO117" s="5"/>
      <c r="CYP117" s="5"/>
      <c r="CYQ117" s="5"/>
      <c r="CYR117" s="5"/>
      <c r="CYS117" s="5"/>
      <c r="CYT117" s="5"/>
      <c r="CYU117" s="5"/>
      <c r="CYV117" s="5"/>
      <c r="CYW117" s="5"/>
      <c r="CYX117" s="5"/>
      <c r="CYY117" s="5"/>
      <c r="CYZ117" s="5"/>
      <c r="CZA117" s="5"/>
      <c r="CZB117" s="5"/>
      <c r="CZC117" s="5"/>
      <c r="CZD117" s="5"/>
      <c r="CZE117" s="5"/>
      <c r="CZF117" s="5"/>
      <c r="CZG117" s="5"/>
      <c r="CZH117" s="5"/>
      <c r="CZI117" s="5"/>
      <c r="CZJ117" s="5"/>
      <c r="CZK117" s="5"/>
      <c r="CZL117" s="5"/>
      <c r="CZM117" s="5"/>
      <c r="CZN117" s="5"/>
      <c r="CZO117" s="5"/>
      <c r="CZP117" s="5"/>
      <c r="CZQ117" s="5"/>
      <c r="CZR117" s="5"/>
      <c r="CZS117" s="5"/>
      <c r="CZT117" s="5"/>
      <c r="CZU117" s="5"/>
      <c r="CZV117" s="5"/>
      <c r="CZW117" s="5"/>
      <c r="CZX117" s="5"/>
      <c r="CZY117" s="5"/>
      <c r="CZZ117" s="5"/>
      <c r="DAA117" s="5"/>
      <c r="DAB117" s="5"/>
      <c r="DAC117" s="5"/>
      <c r="DAD117" s="5"/>
      <c r="DAE117" s="5"/>
      <c r="DAF117" s="5"/>
      <c r="DAG117" s="5"/>
      <c r="DAH117" s="5"/>
      <c r="DAI117" s="5"/>
      <c r="DAJ117" s="5"/>
      <c r="DAK117" s="5"/>
      <c r="DAL117" s="5"/>
      <c r="DAM117" s="5"/>
      <c r="DAN117" s="5"/>
      <c r="DAO117" s="5"/>
      <c r="DAP117" s="5"/>
      <c r="DAQ117" s="5"/>
      <c r="DAR117" s="5"/>
      <c r="DAS117" s="5"/>
      <c r="DAT117" s="5"/>
      <c r="DAU117" s="5"/>
      <c r="DAV117" s="5"/>
      <c r="DAW117" s="5"/>
      <c r="DAX117" s="5"/>
      <c r="DAY117" s="5"/>
      <c r="DAZ117" s="5"/>
      <c r="DBA117" s="5"/>
      <c r="DBB117" s="5"/>
      <c r="DBC117" s="5"/>
      <c r="DBD117" s="5"/>
      <c r="DBE117" s="5"/>
      <c r="DBF117" s="5"/>
      <c r="DBG117" s="5"/>
      <c r="DBH117" s="5"/>
      <c r="DBI117" s="5"/>
      <c r="DBJ117" s="5"/>
      <c r="DBK117" s="5"/>
      <c r="DBL117" s="5"/>
      <c r="DBM117" s="5"/>
      <c r="DBN117" s="5"/>
      <c r="DBO117" s="5"/>
      <c r="DBP117" s="5"/>
      <c r="DBQ117" s="5"/>
      <c r="DBR117" s="5"/>
      <c r="DBS117" s="5"/>
      <c r="DBT117" s="5"/>
      <c r="DBU117" s="5"/>
      <c r="DBV117" s="5"/>
      <c r="DBW117" s="5"/>
      <c r="DBX117" s="5"/>
      <c r="DBY117" s="5"/>
      <c r="DBZ117" s="5"/>
      <c r="DCA117" s="5"/>
      <c r="DCB117" s="5"/>
      <c r="DCC117" s="5"/>
      <c r="DCD117" s="5"/>
      <c r="DCE117" s="5"/>
      <c r="DCF117" s="5"/>
      <c r="DCG117" s="5"/>
      <c r="DCH117" s="5"/>
      <c r="DCI117" s="5"/>
      <c r="DCJ117" s="5"/>
      <c r="DCK117" s="5"/>
      <c r="DCL117" s="5"/>
      <c r="DCM117" s="5"/>
      <c r="DCN117" s="5"/>
      <c r="DCO117" s="5"/>
      <c r="DCP117" s="5"/>
      <c r="DCQ117" s="5"/>
      <c r="DCR117" s="5"/>
      <c r="DCS117" s="5"/>
      <c r="DCT117" s="5"/>
      <c r="DCU117" s="5"/>
      <c r="DCV117" s="5"/>
      <c r="DCW117" s="5"/>
      <c r="DCX117" s="5"/>
      <c r="DCY117" s="5"/>
      <c r="DCZ117" s="5"/>
      <c r="DDA117" s="5"/>
      <c r="DDB117" s="5"/>
      <c r="DDC117" s="5"/>
      <c r="DDD117" s="5"/>
      <c r="DDE117" s="5"/>
      <c r="DDF117" s="5"/>
      <c r="DDG117" s="5"/>
      <c r="DDH117" s="5"/>
      <c r="DDI117" s="5"/>
      <c r="DDJ117" s="5"/>
      <c r="DDK117" s="5"/>
      <c r="DDL117" s="5"/>
      <c r="DDM117" s="5"/>
      <c r="DDN117" s="5"/>
      <c r="DDO117" s="5"/>
      <c r="DDP117" s="5"/>
      <c r="DDQ117" s="5"/>
      <c r="DDR117" s="5"/>
      <c r="DDS117" s="5"/>
      <c r="DDT117" s="5"/>
      <c r="DDU117" s="5"/>
      <c r="DDV117" s="5"/>
      <c r="DDW117" s="5"/>
      <c r="DDX117" s="5"/>
      <c r="DDY117" s="5"/>
      <c r="DDZ117" s="5"/>
      <c r="DEA117" s="5"/>
      <c r="DEB117" s="5"/>
      <c r="DEC117" s="5"/>
      <c r="DED117" s="5"/>
      <c r="DEE117" s="5"/>
      <c r="DEF117" s="5"/>
      <c r="DEG117" s="5"/>
      <c r="DEH117" s="5"/>
      <c r="DEI117" s="5"/>
      <c r="DEJ117" s="5"/>
      <c r="DEK117" s="5"/>
      <c r="DEL117" s="5"/>
      <c r="DEM117" s="5"/>
      <c r="DEN117" s="5"/>
      <c r="DEO117" s="5"/>
      <c r="DEP117" s="5"/>
      <c r="DEQ117" s="5"/>
      <c r="DER117" s="5"/>
      <c r="DES117" s="5"/>
      <c r="DET117" s="5"/>
      <c r="DEU117" s="5"/>
      <c r="DEV117" s="5"/>
      <c r="DEW117" s="5"/>
      <c r="DEX117" s="5"/>
      <c r="DEY117" s="5"/>
      <c r="DEZ117" s="5"/>
      <c r="DFA117" s="5"/>
      <c r="DFB117" s="5"/>
      <c r="DFC117" s="5"/>
      <c r="DFD117" s="5"/>
      <c r="DFE117" s="5"/>
      <c r="DFF117" s="5"/>
      <c r="DFG117" s="5"/>
      <c r="DFH117" s="5"/>
      <c r="DFI117" s="5"/>
      <c r="DFJ117" s="5"/>
      <c r="DFK117" s="5"/>
      <c r="DFL117" s="5"/>
      <c r="DFM117" s="5"/>
      <c r="DFN117" s="5"/>
      <c r="DFO117" s="5"/>
      <c r="DFP117" s="5"/>
      <c r="DFQ117" s="5"/>
      <c r="DFR117" s="5"/>
      <c r="DFS117" s="5"/>
      <c r="DFT117" s="5"/>
      <c r="DFU117" s="5"/>
      <c r="DFV117" s="5"/>
      <c r="DFW117" s="5"/>
      <c r="DFX117" s="5"/>
      <c r="DFY117" s="5"/>
      <c r="DFZ117" s="5"/>
      <c r="DGA117" s="5"/>
      <c r="DGB117" s="5"/>
      <c r="DGC117" s="5"/>
      <c r="DGD117" s="5"/>
      <c r="DGE117" s="5"/>
      <c r="DGF117" s="5"/>
      <c r="DGG117" s="5"/>
      <c r="DGH117" s="5"/>
      <c r="DGI117" s="5"/>
      <c r="DGJ117" s="5"/>
      <c r="DGK117" s="5"/>
      <c r="DGL117" s="5"/>
      <c r="DGM117" s="5"/>
      <c r="DGN117" s="5"/>
      <c r="DGO117" s="5"/>
      <c r="DGP117" s="5"/>
      <c r="DGQ117" s="5"/>
      <c r="DGR117" s="5"/>
      <c r="DGS117" s="5"/>
      <c r="DGT117" s="5"/>
      <c r="DGU117" s="5"/>
      <c r="DGV117" s="5"/>
      <c r="DGW117" s="5"/>
      <c r="DGX117" s="5"/>
      <c r="DGY117" s="5"/>
      <c r="DGZ117" s="5"/>
      <c r="DHA117" s="5"/>
      <c r="DHB117" s="5"/>
      <c r="DHC117" s="5"/>
      <c r="DHD117" s="5"/>
      <c r="DHE117" s="5"/>
      <c r="DHF117" s="5"/>
      <c r="DHG117" s="5"/>
      <c r="DHH117" s="5"/>
      <c r="DHI117" s="5"/>
      <c r="DHJ117" s="5"/>
      <c r="DHK117" s="5"/>
      <c r="DHL117" s="5"/>
      <c r="DHM117" s="5"/>
      <c r="DHN117" s="5"/>
      <c r="DHO117" s="5"/>
      <c r="DHP117" s="5"/>
      <c r="DHQ117" s="5"/>
      <c r="DHR117" s="5"/>
      <c r="DHS117" s="5"/>
      <c r="DHT117" s="5"/>
      <c r="DHU117" s="5"/>
      <c r="DHV117" s="5"/>
      <c r="DHW117" s="5"/>
      <c r="DHX117" s="5"/>
      <c r="DHY117" s="5"/>
      <c r="DHZ117" s="5"/>
      <c r="DIA117" s="5"/>
      <c r="DIB117" s="5"/>
      <c r="DIC117" s="5"/>
      <c r="DID117" s="5"/>
      <c r="DIE117" s="5"/>
      <c r="DIF117" s="5"/>
      <c r="DIG117" s="5"/>
      <c r="DIH117" s="5"/>
      <c r="DII117" s="5"/>
      <c r="DIJ117" s="5"/>
      <c r="DIK117" s="5"/>
      <c r="DIL117" s="5"/>
      <c r="DIM117" s="5"/>
      <c r="DIN117" s="5"/>
      <c r="DIO117" s="5"/>
      <c r="DIP117" s="5"/>
      <c r="DIQ117" s="5"/>
      <c r="DIR117" s="5"/>
      <c r="DIS117" s="5"/>
      <c r="DIT117" s="5"/>
      <c r="DIU117" s="5"/>
      <c r="DIV117" s="5"/>
      <c r="DIW117" s="5"/>
      <c r="DIX117" s="5"/>
      <c r="DIY117" s="5"/>
      <c r="DIZ117" s="5"/>
      <c r="DJA117" s="5"/>
      <c r="DJB117" s="5"/>
      <c r="DJC117" s="5"/>
      <c r="DJD117" s="5"/>
      <c r="DJE117" s="5"/>
      <c r="DJF117" s="5"/>
      <c r="DJG117" s="5"/>
      <c r="DJH117" s="5"/>
      <c r="DJI117" s="5"/>
      <c r="DJJ117" s="5"/>
      <c r="DJK117" s="5"/>
      <c r="DJL117" s="5"/>
      <c r="DJM117" s="5"/>
      <c r="DJN117" s="5"/>
      <c r="DJO117" s="5"/>
      <c r="DJP117" s="5"/>
      <c r="DJQ117" s="5"/>
      <c r="DJR117" s="5"/>
      <c r="DJS117" s="5"/>
      <c r="DJT117" s="5"/>
      <c r="DJU117" s="5"/>
      <c r="DJV117" s="5"/>
      <c r="DJW117" s="5"/>
      <c r="DJX117" s="5"/>
      <c r="DJY117" s="5"/>
      <c r="DJZ117" s="5"/>
      <c r="DKA117" s="5"/>
      <c r="DKB117" s="5"/>
      <c r="DKC117" s="5"/>
      <c r="DKD117" s="5"/>
      <c r="DKE117" s="5"/>
      <c r="DKF117" s="5"/>
      <c r="DKG117" s="5"/>
      <c r="DKH117" s="5"/>
      <c r="DKI117" s="5"/>
      <c r="DKJ117" s="5"/>
      <c r="DKK117" s="5"/>
      <c r="DKL117" s="5"/>
      <c r="DKM117" s="5"/>
      <c r="DKN117" s="5"/>
      <c r="DKO117" s="5"/>
      <c r="DKP117" s="5"/>
      <c r="DKQ117" s="5"/>
      <c r="DKR117" s="5"/>
      <c r="DKS117" s="5"/>
      <c r="DKT117" s="5"/>
      <c r="DKU117" s="5"/>
      <c r="DKV117" s="5"/>
      <c r="DKW117" s="5"/>
      <c r="DKX117" s="5"/>
      <c r="DKY117" s="5"/>
      <c r="DKZ117" s="5"/>
      <c r="DLA117" s="5"/>
      <c r="DLB117" s="5"/>
      <c r="DLC117" s="5"/>
      <c r="DLD117" s="5"/>
      <c r="DLE117" s="5"/>
      <c r="DLF117" s="5"/>
      <c r="DLG117" s="5"/>
      <c r="DLH117" s="5"/>
      <c r="DLI117" s="5"/>
      <c r="DLJ117" s="5"/>
      <c r="DLK117" s="5"/>
      <c r="DLL117" s="5"/>
      <c r="DLM117" s="5"/>
      <c r="DLN117" s="5"/>
      <c r="DLO117" s="5"/>
      <c r="DLP117" s="5"/>
      <c r="DLQ117" s="5"/>
      <c r="DLR117" s="5"/>
      <c r="DLS117" s="5"/>
      <c r="DLT117" s="5"/>
      <c r="DLU117" s="5"/>
      <c r="DLV117" s="5"/>
      <c r="DLW117" s="5"/>
      <c r="DLX117" s="5"/>
      <c r="DLY117" s="5"/>
      <c r="DLZ117" s="5"/>
      <c r="DMA117" s="5"/>
      <c r="DMB117" s="5"/>
      <c r="DMC117" s="5"/>
      <c r="DMD117" s="5"/>
      <c r="DME117" s="5"/>
      <c r="DMF117" s="5"/>
      <c r="DMG117" s="5"/>
      <c r="DMH117" s="5"/>
      <c r="DMI117" s="5"/>
      <c r="DMJ117" s="5"/>
      <c r="DMK117" s="5"/>
      <c r="DML117" s="5"/>
      <c r="DMM117" s="5"/>
      <c r="DMN117" s="5"/>
      <c r="DMO117" s="5"/>
      <c r="DMP117" s="5"/>
      <c r="DMQ117" s="5"/>
      <c r="DMR117" s="5"/>
      <c r="DMS117" s="5"/>
      <c r="DMT117" s="5"/>
      <c r="DMU117" s="5"/>
      <c r="DMV117" s="5"/>
      <c r="DMW117" s="5"/>
      <c r="DMX117" s="5"/>
      <c r="DMY117" s="5"/>
      <c r="DMZ117" s="5"/>
      <c r="DNA117" s="5"/>
      <c r="DNB117" s="5"/>
      <c r="DNC117" s="5"/>
      <c r="DND117" s="5"/>
      <c r="DNE117" s="5"/>
      <c r="DNF117" s="5"/>
      <c r="DNG117" s="5"/>
      <c r="DNH117" s="5"/>
      <c r="DNI117" s="5"/>
      <c r="DNJ117" s="5"/>
      <c r="DNK117" s="5"/>
      <c r="DNL117" s="5"/>
      <c r="DNM117" s="5"/>
      <c r="DNN117" s="5"/>
      <c r="DNO117" s="5"/>
      <c r="DNP117" s="5"/>
      <c r="DNQ117" s="5"/>
      <c r="DNR117" s="5"/>
      <c r="DNS117" s="5"/>
      <c r="DNT117" s="5"/>
      <c r="DNU117" s="5"/>
      <c r="DNV117" s="5"/>
      <c r="DNW117" s="5"/>
      <c r="DNX117" s="5"/>
      <c r="DNY117" s="5"/>
      <c r="DNZ117" s="5"/>
      <c r="DOA117" s="5"/>
      <c r="DOB117" s="5"/>
      <c r="DOC117" s="5"/>
      <c r="DOD117" s="5"/>
      <c r="DOE117" s="5"/>
      <c r="DOF117" s="5"/>
      <c r="DOG117" s="5"/>
      <c r="DOH117" s="5"/>
      <c r="DOI117" s="5"/>
      <c r="DOJ117" s="5"/>
      <c r="DOK117" s="5"/>
      <c r="DOL117" s="5"/>
      <c r="DOM117" s="5"/>
      <c r="DON117" s="5"/>
      <c r="DOO117" s="5"/>
      <c r="DOP117" s="5"/>
      <c r="DOQ117" s="5"/>
      <c r="DOR117" s="5"/>
      <c r="DOS117" s="5"/>
      <c r="DOT117" s="5"/>
      <c r="DOU117" s="5"/>
      <c r="DOV117" s="5"/>
      <c r="DOW117" s="5"/>
      <c r="DOX117" s="5"/>
      <c r="DOY117" s="5"/>
      <c r="DOZ117" s="5"/>
      <c r="DPA117" s="5"/>
      <c r="DPB117" s="5"/>
      <c r="DPC117" s="5"/>
      <c r="DPD117" s="5"/>
      <c r="DPE117" s="5"/>
      <c r="DPF117" s="5"/>
      <c r="DPG117" s="5"/>
      <c r="DPH117" s="5"/>
      <c r="DPI117" s="5"/>
      <c r="DPJ117" s="5"/>
      <c r="DPK117" s="5"/>
      <c r="DPL117" s="5"/>
      <c r="DPM117" s="5"/>
      <c r="DPN117" s="5"/>
      <c r="DPO117" s="5"/>
      <c r="DPP117" s="5"/>
      <c r="DPQ117" s="5"/>
      <c r="DPR117" s="5"/>
      <c r="DPS117" s="5"/>
      <c r="DPT117" s="5"/>
      <c r="DPU117" s="5"/>
      <c r="DPV117" s="5"/>
      <c r="DPW117" s="5"/>
      <c r="DPX117" s="5"/>
      <c r="DPY117" s="5"/>
      <c r="DPZ117" s="5"/>
      <c r="DQA117" s="5"/>
      <c r="DQB117" s="5"/>
      <c r="DQC117" s="5"/>
      <c r="DQD117" s="5"/>
      <c r="DQE117" s="5"/>
      <c r="DQF117" s="5"/>
      <c r="DQG117" s="5"/>
      <c r="DQH117" s="5"/>
      <c r="DQI117" s="5"/>
      <c r="DQJ117" s="5"/>
      <c r="DQK117" s="5"/>
      <c r="DQL117" s="5"/>
      <c r="DQM117" s="5"/>
      <c r="DQN117" s="5"/>
      <c r="DQO117" s="5"/>
      <c r="DQP117" s="5"/>
      <c r="DQQ117" s="5"/>
      <c r="DQR117" s="5"/>
      <c r="DQS117" s="5"/>
      <c r="DQT117" s="5"/>
      <c r="DQU117" s="5"/>
      <c r="DQV117" s="5"/>
      <c r="DQW117" s="5"/>
      <c r="DQX117" s="5"/>
      <c r="DQY117" s="5"/>
      <c r="DQZ117" s="5"/>
      <c r="DRA117" s="5"/>
      <c r="DRB117" s="5"/>
      <c r="DRC117" s="5"/>
      <c r="DRD117" s="5"/>
      <c r="DRE117" s="5"/>
      <c r="DRF117" s="5"/>
      <c r="DRG117" s="5"/>
      <c r="DRH117" s="5"/>
      <c r="DRI117" s="5"/>
      <c r="DRJ117" s="5"/>
      <c r="DRK117" s="5"/>
      <c r="DRL117" s="5"/>
      <c r="DRM117" s="5"/>
      <c r="DRN117" s="5"/>
      <c r="DRO117" s="5"/>
      <c r="DRP117" s="5"/>
      <c r="DRQ117" s="5"/>
      <c r="DRR117" s="5"/>
      <c r="DRS117" s="5"/>
      <c r="DRT117" s="5"/>
      <c r="DRU117" s="5"/>
      <c r="DRV117" s="5"/>
      <c r="DRW117" s="5"/>
      <c r="DRX117" s="5"/>
      <c r="DRY117" s="5"/>
      <c r="DRZ117" s="5"/>
      <c r="DSA117" s="5"/>
      <c r="DSB117" s="5"/>
      <c r="DSC117" s="5"/>
      <c r="DSD117" s="5"/>
      <c r="DSE117" s="5"/>
      <c r="DSF117" s="5"/>
      <c r="DSG117" s="5"/>
      <c r="DSH117" s="5"/>
      <c r="DSI117" s="5"/>
      <c r="DSJ117" s="5"/>
      <c r="DSK117" s="5"/>
      <c r="DSL117" s="5"/>
      <c r="DSM117" s="5"/>
      <c r="DSN117" s="5"/>
      <c r="DSO117" s="5"/>
      <c r="DSP117" s="5"/>
      <c r="DSQ117" s="5"/>
      <c r="DSR117" s="5"/>
      <c r="DSS117" s="5"/>
      <c r="DST117" s="5"/>
      <c r="DSU117" s="5"/>
      <c r="DSV117" s="5"/>
      <c r="DSW117" s="5"/>
      <c r="DSX117" s="5"/>
      <c r="DSY117" s="5"/>
      <c r="DSZ117" s="5"/>
      <c r="DTA117" s="5"/>
      <c r="DTB117" s="5"/>
      <c r="DTC117" s="5"/>
      <c r="DTD117" s="5"/>
      <c r="DTE117" s="5"/>
      <c r="DTF117" s="5"/>
      <c r="DTG117" s="5"/>
      <c r="DTH117" s="5"/>
      <c r="DTI117" s="5"/>
      <c r="DTJ117" s="5"/>
      <c r="DTK117" s="5"/>
      <c r="DTL117" s="5"/>
      <c r="DTM117" s="5"/>
      <c r="DTN117" s="5"/>
      <c r="DTO117" s="5"/>
      <c r="DTP117" s="5"/>
      <c r="DTQ117" s="5"/>
      <c r="DTR117" s="5"/>
      <c r="DTS117" s="5"/>
      <c r="DTT117" s="5"/>
      <c r="DTU117" s="5"/>
      <c r="DTV117" s="5"/>
      <c r="DTW117" s="5"/>
      <c r="DTX117" s="5"/>
      <c r="DTY117" s="5"/>
      <c r="DTZ117" s="5"/>
      <c r="DUA117" s="5"/>
      <c r="DUB117" s="5"/>
      <c r="DUC117" s="5"/>
      <c r="DUD117" s="5"/>
      <c r="DUE117" s="5"/>
      <c r="DUF117" s="5"/>
      <c r="DUG117" s="5"/>
      <c r="DUH117" s="5"/>
      <c r="DUI117" s="5"/>
      <c r="DUJ117" s="5"/>
      <c r="DUK117" s="5"/>
      <c r="DUL117" s="5"/>
      <c r="DUM117" s="5"/>
      <c r="DUN117" s="5"/>
      <c r="DUO117" s="5"/>
      <c r="DUP117" s="5"/>
      <c r="DUQ117" s="5"/>
      <c r="DUR117" s="5"/>
      <c r="DUS117" s="5"/>
      <c r="DUT117" s="5"/>
      <c r="DUU117" s="5"/>
      <c r="DUV117" s="5"/>
      <c r="DUW117" s="5"/>
      <c r="DUX117" s="5"/>
      <c r="DUY117" s="5"/>
      <c r="DUZ117" s="5"/>
      <c r="DVA117" s="5"/>
      <c r="DVB117" s="5"/>
      <c r="DVC117" s="5"/>
      <c r="DVD117" s="5"/>
      <c r="DVE117" s="5"/>
      <c r="DVF117" s="5"/>
      <c r="DVG117" s="5"/>
      <c r="DVH117" s="5"/>
      <c r="DVI117" s="5"/>
      <c r="DVJ117" s="5"/>
      <c r="DVK117" s="5"/>
      <c r="DVL117" s="5"/>
      <c r="DVM117" s="5"/>
      <c r="DVN117" s="5"/>
      <c r="DVO117" s="5"/>
      <c r="DVP117" s="5"/>
      <c r="DVQ117" s="5"/>
      <c r="DVR117" s="5"/>
      <c r="DVS117" s="5"/>
      <c r="DVT117" s="5"/>
      <c r="DVU117" s="5"/>
      <c r="DVV117" s="5"/>
      <c r="DVW117" s="5"/>
      <c r="DVX117" s="5"/>
      <c r="DVY117" s="5"/>
      <c r="DVZ117" s="5"/>
      <c r="DWA117" s="5"/>
      <c r="DWB117" s="5"/>
      <c r="DWC117" s="5"/>
      <c r="DWD117" s="5"/>
      <c r="DWE117" s="5"/>
      <c r="DWF117" s="5"/>
      <c r="DWG117" s="5"/>
      <c r="DWH117" s="5"/>
      <c r="DWI117" s="5"/>
      <c r="DWJ117" s="5"/>
      <c r="DWK117" s="5"/>
      <c r="DWL117" s="5"/>
      <c r="DWM117" s="5"/>
      <c r="DWN117" s="5"/>
      <c r="DWO117" s="5"/>
      <c r="DWP117" s="5"/>
      <c r="DWQ117" s="5"/>
      <c r="DWR117" s="5"/>
      <c r="DWS117" s="5"/>
      <c r="DWT117" s="5"/>
      <c r="DWU117" s="5"/>
      <c r="DWV117" s="5"/>
      <c r="DWW117" s="5"/>
      <c r="DWX117" s="5"/>
      <c r="DWY117" s="5"/>
      <c r="DWZ117" s="5"/>
      <c r="DXA117" s="5"/>
      <c r="DXB117" s="5"/>
      <c r="DXC117" s="5"/>
      <c r="DXD117" s="5"/>
      <c r="DXE117" s="5"/>
      <c r="DXF117" s="5"/>
      <c r="DXG117" s="5"/>
      <c r="DXH117" s="5"/>
      <c r="DXI117" s="5"/>
      <c r="DXJ117" s="5"/>
      <c r="DXK117" s="5"/>
      <c r="DXL117" s="5"/>
      <c r="DXM117" s="5"/>
      <c r="DXN117" s="5"/>
      <c r="DXO117" s="5"/>
      <c r="DXP117" s="5"/>
      <c r="DXQ117" s="5"/>
      <c r="DXR117" s="5"/>
      <c r="DXS117" s="5"/>
      <c r="DXT117" s="5"/>
      <c r="DXU117" s="5"/>
      <c r="DXV117" s="5"/>
      <c r="DXW117" s="5"/>
      <c r="DXX117" s="5"/>
      <c r="DXY117" s="5"/>
      <c r="DXZ117" s="5"/>
      <c r="DYA117" s="5"/>
      <c r="DYB117" s="5"/>
      <c r="DYC117" s="5"/>
      <c r="DYD117" s="5"/>
      <c r="DYE117" s="5"/>
      <c r="DYF117" s="5"/>
      <c r="DYG117" s="5"/>
      <c r="DYH117" s="5"/>
      <c r="DYI117" s="5"/>
      <c r="DYJ117" s="5"/>
      <c r="DYK117" s="5"/>
      <c r="DYL117" s="5"/>
      <c r="DYM117" s="5"/>
      <c r="DYN117" s="5"/>
      <c r="DYO117" s="5"/>
      <c r="DYP117" s="5"/>
      <c r="DYQ117" s="5"/>
      <c r="DYR117" s="5"/>
      <c r="DYS117" s="5"/>
      <c r="DYT117" s="5"/>
      <c r="DYU117" s="5"/>
      <c r="DYV117" s="5"/>
      <c r="DYW117" s="5"/>
      <c r="DYX117" s="5"/>
      <c r="DYY117" s="5"/>
      <c r="DYZ117" s="5"/>
      <c r="DZA117" s="5"/>
      <c r="DZB117" s="5"/>
      <c r="DZC117" s="5"/>
      <c r="DZD117" s="5"/>
      <c r="DZE117" s="5"/>
      <c r="DZF117" s="5"/>
      <c r="DZG117" s="5"/>
      <c r="DZH117" s="5"/>
      <c r="DZI117" s="5"/>
      <c r="DZJ117" s="5"/>
      <c r="DZK117" s="5"/>
      <c r="DZL117" s="5"/>
      <c r="DZM117" s="5"/>
      <c r="DZN117" s="5"/>
      <c r="DZO117" s="5"/>
      <c r="DZP117" s="5"/>
      <c r="DZQ117" s="5"/>
      <c r="DZR117" s="5"/>
      <c r="DZS117" s="5"/>
      <c r="DZT117" s="5"/>
      <c r="DZU117" s="5"/>
      <c r="DZV117" s="5"/>
      <c r="DZW117" s="5"/>
      <c r="DZX117" s="5"/>
      <c r="DZY117" s="5"/>
      <c r="DZZ117" s="5"/>
      <c r="EAA117" s="5"/>
      <c r="EAB117" s="5"/>
      <c r="EAC117" s="5"/>
      <c r="EAD117" s="5"/>
      <c r="EAE117" s="5"/>
      <c r="EAF117" s="5"/>
      <c r="EAG117" s="5"/>
      <c r="EAH117" s="5"/>
      <c r="EAI117" s="5"/>
      <c r="EAJ117" s="5"/>
      <c r="EAK117" s="5"/>
      <c r="EAL117" s="5"/>
      <c r="EAM117" s="5"/>
      <c r="EAN117" s="5"/>
      <c r="EAO117" s="5"/>
      <c r="EAP117" s="5"/>
      <c r="EAQ117" s="5"/>
      <c r="EAR117" s="5"/>
      <c r="EAS117" s="5"/>
      <c r="EAT117" s="5"/>
      <c r="EAU117" s="5"/>
      <c r="EAV117" s="5"/>
      <c r="EAW117" s="5"/>
      <c r="EAX117" s="5"/>
      <c r="EAY117" s="5"/>
      <c r="EAZ117" s="5"/>
      <c r="EBA117" s="5"/>
      <c r="EBB117" s="5"/>
      <c r="EBC117" s="5"/>
      <c r="EBD117" s="5"/>
      <c r="EBE117" s="5"/>
      <c r="EBF117" s="5"/>
      <c r="EBG117" s="5"/>
      <c r="EBH117" s="5"/>
      <c r="EBI117" s="5"/>
      <c r="EBJ117" s="5"/>
      <c r="EBK117" s="5"/>
      <c r="EBL117" s="5"/>
      <c r="EBM117" s="5"/>
      <c r="EBN117" s="5"/>
      <c r="EBO117" s="5"/>
      <c r="EBP117" s="5"/>
      <c r="EBQ117" s="5"/>
      <c r="EBR117" s="5"/>
      <c r="EBS117" s="5"/>
      <c r="EBT117" s="5"/>
      <c r="EBU117" s="5"/>
      <c r="EBV117" s="5"/>
      <c r="EBW117" s="5"/>
      <c r="EBX117" s="5"/>
      <c r="EBY117" s="5"/>
      <c r="EBZ117" s="5"/>
      <c r="ECA117" s="5"/>
      <c r="ECB117" s="5"/>
      <c r="ECC117" s="5"/>
      <c r="ECD117" s="5"/>
      <c r="ECE117" s="5"/>
      <c r="ECF117" s="5"/>
      <c r="ECG117" s="5"/>
      <c r="ECH117" s="5"/>
      <c r="ECI117" s="5"/>
      <c r="ECJ117" s="5"/>
      <c r="ECK117" s="5"/>
      <c r="ECL117" s="5"/>
      <c r="ECM117" s="5"/>
      <c r="ECN117" s="5"/>
      <c r="ECO117" s="5"/>
      <c r="ECP117" s="5"/>
      <c r="ECQ117" s="5"/>
      <c r="ECR117" s="5"/>
      <c r="ECS117" s="5"/>
      <c r="ECT117" s="5"/>
      <c r="ECU117" s="5"/>
      <c r="ECV117" s="5"/>
      <c r="ECW117" s="5"/>
      <c r="ECX117" s="5"/>
      <c r="ECY117" s="5"/>
      <c r="ECZ117" s="5"/>
      <c r="EDA117" s="5"/>
      <c r="EDB117" s="5"/>
      <c r="EDC117" s="5"/>
      <c r="EDD117" s="5"/>
      <c r="EDE117" s="5"/>
      <c r="EDF117" s="5"/>
      <c r="EDG117" s="5"/>
      <c r="EDH117" s="5"/>
      <c r="EDI117" s="5"/>
      <c r="EDJ117" s="5"/>
      <c r="EDK117" s="5"/>
      <c r="EDL117" s="5"/>
      <c r="EDM117" s="5"/>
      <c r="EDN117" s="5"/>
      <c r="EDO117" s="5"/>
      <c r="EDP117" s="5"/>
      <c r="EDQ117" s="5"/>
      <c r="EDR117" s="5"/>
      <c r="EDS117" s="5"/>
      <c r="EDT117" s="5"/>
      <c r="EDU117" s="5"/>
      <c r="EDV117" s="5"/>
      <c r="EDW117" s="5"/>
      <c r="EDX117" s="5"/>
      <c r="EDY117" s="5"/>
      <c r="EDZ117" s="5"/>
      <c r="EEA117" s="5"/>
      <c r="EEB117" s="5"/>
      <c r="EEC117" s="5"/>
      <c r="EED117" s="5"/>
      <c r="EEE117" s="5"/>
      <c r="EEF117" s="5"/>
      <c r="EEG117" s="5"/>
      <c r="EEH117" s="5"/>
      <c r="EEI117" s="5"/>
      <c r="EEJ117" s="5"/>
      <c r="EEK117" s="5"/>
      <c r="EEL117" s="5"/>
      <c r="EEM117" s="5"/>
      <c r="EEN117" s="5"/>
      <c r="EEO117" s="5"/>
      <c r="EEP117" s="5"/>
      <c r="EEQ117" s="5"/>
      <c r="EER117" s="5"/>
      <c r="EES117" s="5"/>
      <c r="EET117" s="5"/>
      <c r="EEU117" s="5"/>
      <c r="EEV117" s="5"/>
      <c r="EEW117" s="5"/>
      <c r="EEX117" s="5"/>
      <c r="EEY117" s="5"/>
      <c r="EEZ117" s="5"/>
      <c r="EFA117" s="5"/>
      <c r="EFB117" s="5"/>
      <c r="EFC117" s="5"/>
      <c r="EFD117" s="5"/>
      <c r="EFE117" s="5"/>
      <c r="EFF117" s="5"/>
      <c r="EFG117" s="5"/>
      <c r="EFH117" s="5"/>
      <c r="EFI117" s="5"/>
      <c r="EFJ117" s="5"/>
      <c r="EFK117" s="5"/>
      <c r="EFL117" s="5"/>
      <c r="EFM117" s="5"/>
      <c r="EFN117" s="5"/>
      <c r="EFO117" s="5"/>
      <c r="EFP117" s="5"/>
      <c r="EFQ117" s="5"/>
      <c r="EFR117" s="5"/>
      <c r="EFS117" s="5"/>
      <c r="EFT117" s="5"/>
      <c r="EFU117" s="5"/>
      <c r="EFV117" s="5"/>
      <c r="EFW117" s="5"/>
      <c r="EFX117" s="5"/>
      <c r="EFY117" s="5"/>
      <c r="EFZ117" s="5"/>
      <c r="EGA117" s="5"/>
      <c r="EGB117" s="5"/>
      <c r="EGC117" s="5"/>
      <c r="EGD117" s="5"/>
      <c r="EGE117" s="5"/>
      <c r="EGF117" s="5"/>
      <c r="EGG117" s="5"/>
      <c r="EGH117" s="5"/>
      <c r="EGI117" s="5"/>
      <c r="EGJ117" s="5"/>
      <c r="EGK117" s="5"/>
      <c r="EGL117" s="5"/>
      <c r="EGM117" s="5"/>
      <c r="EGN117" s="5"/>
      <c r="EGO117" s="5"/>
      <c r="EGP117" s="5"/>
      <c r="EGQ117" s="5"/>
      <c r="EGR117" s="5"/>
      <c r="EGS117" s="5"/>
      <c r="EGT117" s="5"/>
      <c r="EGU117" s="5"/>
      <c r="EGV117" s="5"/>
      <c r="EGW117" s="5"/>
      <c r="EGX117" s="5"/>
      <c r="EGY117" s="5"/>
      <c r="EGZ117" s="5"/>
      <c r="EHA117" s="5"/>
      <c r="EHB117" s="5"/>
      <c r="EHC117" s="5"/>
      <c r="EHD117" s="5"/>
      <c r="EHE117" s="5"/>
      <c r="EHF117" s="5"/>
      <c r="EHG117" s="5"/>
      <c r="EHH117" s="5"/>
      <c r="EHI117" s="5"/>
      <c r="EHJ117" s="5"/>
      <c r="EHK117" s="5"/>
      <c r="EHL117" s="5"/>
      <c r="EHM117" s="5"/>
      <c r="EHN117" s="5"/>
      <c r="EHO117" s="5"/>
      <c r="EHP117" s="5"/>
      <c r="EHQ117" s="5"/>
      <c r="EHR117" s="5"/>
      <c r="EHS117" s="5"/>
      <c r="EHT117" s="5"/>
      <c r="EHU117" s="5"/>
      <c r="EHV117" s="5"/>
      <c r="EHW117" s="5"/>
      <c r="EHX117" s="5"/>
      <c r="EHY117" s="5"/>
      <c r="EHZ117" s="5"/>
      <c r="EIA117" s="5"/>
      <c r="EIB117" s="5"/>
      <c r="EIC117" s="5"/>
      <c r="EID117" s="5"/>
      <c r="EIE117" s="5"/>
      <c r="EIF117" s="5"/>
      <c r="EIG117" s="5"/>
      <c r="EIH117" s="5"/>
      <c r="EII117" s="5"/>
      <c r="EIJ117" s="5"/>
      <c r="EIK117" s="5"/>
      <c r="EIL117" s="5"/>
      <c r="EIM117" s="5"/>
      <c r="EIN117" s="5"/>
      <c r="EIO117" s="5"/>
      <c r="EIP117" s="5"/>
      <c r="EIQ117" s="5"/>
      <c r="EIR117" s="5"/>
      <c r="EIS117" s="5"/>
      <c r="EIT117" s="5"/>
      <c r="EIU117" s="5"/>
      <c r="EIV117" s="5"/>
      <c r="EIW117" s="5"/>
      <c r="EIX117" s="5"/>
      <c r="EIY117" s="5"/>
      <c r="EIZ117" s="5"/>
      <c r="EJA117" s="5"/>
      <c r="EJB117" s="5"/>
      <c r="EJC117" s="5"/>
      <c r="EJD117" s="5"/>
      <c r="EJE117" s="5"/>
      <c r="EJF117" s="5"/>
      <c r="EJG117" s="5"/>
      <c r="EJH117" s="5"/>
      <c r="EJI117" s="5"/>
      <c r="EJJ117" s="5"/>
      <c r="EJK117" s="5"/>
      <c r="EJL117" s="5"/>
      <c r="EJM117" s="5"/>
      <c r="EJN117" s="5"/>
      <c r="EJO117" s="5"/>
      <c r="EJP117" s="5"/>
      <c r="EJQ117" s="5"/>
      <c r="EJR117" s="5"/>
      <c r="EJS117" s="5"/>
      <c r="EJT117" s="5"/>
      <c r="EJU117" s="5"/>
      <c r="EJV117" s="5"/>
      <c r="EJW117" s="5"/>
      <c r="EJX117" s="5"/>
      <c r="EJY117" s="5"/>
      <c r="EJZ117" s="5"/>
      <c r="EKA117" s="5"/>
      <c r="EKB117" s="5"/>
      <c r="EKC117" s="5"/>
      <c r="EKD117" s="5"/>
      <c r="EKE117" s="5"/>
      <c r="EKF117" s="5"/>
      <c r="EKG117" s="5"/>
      <c r="EKH117" s="5"/>
      <c r="EKI117" s="5"/>
      <c r="EKJ117" s="5"/>
      <c r="EKK117" s="5"/>
      <c r="EKL117" s="5"/>
      <c r="EKM117" s="5"/>
      <c r="EKN117" s="5"/>
      <c r="EKO117" s="5"/>
      <c r="EKP117" s="5"/>
      <c r="EKQ117" s="5"/>
      <c r="EKR117" s="5"/>
      <c r="EKS117" s="5"/>
      <c r="EKT117" s="5"/>
      <c r="EKU117" s="5"/>
      <c r="EKV117" s="5"/>
      <c r="EKW117" s="5"/>
      <c r="EKX117" s="5"/>
      <c r="EKY117" s="5"/>
      <c r="EKZ117" s="5"/>
      <c r="ELA117" s="5"/>
      <c r="ELB117" s="5"/>
      <c r="ELC117" s="5"/>
      <c r="ELD117" s="5"/>
      <c r="ELE117" s="5"/>
      <c r="ELF117" s="5"/>
      <c r="ELG117" s="5"/>
      <c r="ELH117" s="5"/>
      <c r="ELI117" s="5"/>
      <c r="ELJ117" s="5"/>
      <c r="ELK117" s="5"/>
      <c r="ELL117" s="5"/>
      <c r="ELM117" s="5"/>
      <c r="ELN117" s="5"/>
      <c r="ELO117" s="5"/>
      <c r="ELP117" s="5"/>
      <c r="ELQ117" s="5"/>
      <c r="ELR117" s="5"/>
      <c r="ELS117" s="5"/>
      <c r="ELT117" s="5"/>
      <c r="ELU117" s="5"/>
      <c r="ELV117" s="5"/>
      <c r="ELW117" s="5"/>
      <c r="ELX117" s="5"/>
      <c r="ELY117" s="5"/>
      <c r="ELZ117" s="5"/>
      <c r="EMA117" s="5"/>
      <c r="EMB117" s="5"/>
      <c r="EMC117" s="5"/>
      <c r="EMD117" s="5"/>
      <c r="EME117" s="5"/>
      <c r="EMF117" s="5"/>
      <c r="EMG117" s="5"/>
      <c r="EMH117" s="5"/>
      <c r="EMI117" s="5"/>
      <c r="EMJ117" s="5"/>
      <c r="EMK117" s="5"/>
      <c r="EML117" s="5"/>
      <c r="EMM117" s="5"/>
      <c r="EMN117" s="5"/>
      <c r="EMO117" s="5"/>
      <c r="EMP117" s="5"/>
      <c r="EMQ117" s="5"/>
      <c r="EMR117" s="5"/>
      <c r="EMS117" s="5"/>
      <c r="EMT117" s="5"/>
      <c r="EMU117" s="5"/>
      <c r="EMV117" s="5"/>
      <c r="EMW117" s="5"/>
      <c r="EMX117" s="5"/>
      <c r="EMY117" s="5"/>
      <c r="EMZ117" s="5"/>
      <c r="ENA117" s="5"/>
      <c r="ENB117" s="5"/>
      <c r="ENC117" s="5"/>
      <c r="END117" s="5"/>
      <c r="ENE117" s="5"/>
      <c r="ENF117" s="5"/>
      <c r="ENG117" s="5"/>
      <c r="ENH117" s="5"/>
      <c r="ENI117" s="5"/>
      <c r="ENJ117" s="5"/>
      <c r="ENK117" s="5"/>
      <c r="ENL117" s="5"/>
      <c r="ENM117" s="5"/>
      <c r="ENN117" s="5"/>
      <c r="ENO117" s="5"/>
      <c r="ENP117" s="5"/>
      <c r="ENQ117" s="5"/>
      <c r="ENR117" s="5"/>
      <c r="ENS117" s="5"/>
      <c r="ENT117" s="5"/>
      <c r="ENU117" s="5"/>
      <c r="ENV117" s="5"/>
      <c r="ENW117" s="5"/>
      <c r="ENX117" s="5"/>
      <c r="ENY117" s="5"/>
      <c r="ENZ117" s="5"/>
      <c r="EOA117" s="5"/>
      <c r="EOB117" s="5"/>
      <c r="EOC117" s="5"/>
      <c r="EOD117" s="5"/>
      <c r="EOE117" s="5"/>
      <c r="EOF117" s="5"/>
      <c r="EOG117" s="5"/>
      <c r="EOH117" s="5"/>
      <c r="EOI117" s="5"/>
      <c r="EOJ117" s="5"/>
      <c r="EOK117" s="5"/>
      <c r="EOL117" s="5"/>
      <c r="EOM117" s="5"/>
      <c r="EON117" s="5"/>
      <c r="EOO117" s="5"/>
      <c r="EOP117" s="5"/>
      <c r="EOQ117" s="5"/>
      <c r="EOR117" s="5"/>
      <c r="EOS117" s="5"/>
      <c r="EOT117" s="5"/>
      <c r="EOU117" s="5"/>
      <c r="EOV117" s="5"/>
      <c r="EOW117" s="5"/>
      <c r="EOX117" s="5"/>
      <c r="EOY117" s="5"/>
      <c r="EOZ117" s="5"/>
      <c r="EPA117" s="5"/>
      <c r="EPB117" s="5"/>
      <c r="EPC117" s="5"/>
      <c r="EPD117" s="5"/>
      <c r="EPE117" s="5"/>
      <c r="EPF117" s="5"/>
      <c r="EPG117" s="5"/>
      <c r="EPH117" s="5"/>
      <c r="EPI117" s="5"/>
      <c r="EPJ117" s="5"/>
      <c r="EPK117" s="5"/>
      <c r="EPL117" s="5"/>
      <c r="EPM117" s="5"/>
      <c r="EPN117" s="5"/>
      <c r="EPO117" s="5"/>
      <c r="EPP117" s="5"/>
      <c r="EPQ117" s="5"/>
      <c r="EPR117" s="5"/>
      <c r="EPS117" s="5"/>
      <c r="EPT117" s="5"/>
      <c r="EPU117" s="5"/>
      <c r="EPV117" s="5"/>
      <c r="EPW117" s="5"/>
      <c r="EPX117" s="5"/>
      <c r="EPY117" s="5"/>
      <c r="EPZ117" s="5"/>
      <c r="EQA117" s="5"/>
      <c r="EQB117" s="5"/>
      <c r="EQC117" s="5"/>
      <c r="EQD117" s="5"/>
      <c r="EQE117" s="5"/>
      <c r="EQF117" s="5"/>
      <c r="EQG117" s="5"/>
      <c r="EQH117" s="5"/>
      <c r="EQI117" s="5"/>
      <c r="EQJ117" s="5"/>
      <c r="EQK117" s="5"/>
      <c r="EQL117" s="5"/>
      <c r="EQM117" s="5"/>
      <c r="EQN117" s="5"/>
      <c r="EQO117" s="5"/>
      <c r="EQP117" s="5"/>
      <c r="EQQ117" s="5"/>
      <c r="EQR117" s="5"/>
      <c r="EQS117" s="5"/>
      <c r="EQT117" s="5"/>
      <c r="EQU117" s="5"/>
      <c r="EQV117" s="5"/>
      <c r="EQW117" s="5"/>
      <c r="EQX117" s="5"/>
      <c r="EQY117" s="5"/>
      <c r="EQZ117" s="5"/>
      <c r="ERA117" s="5"/>
      <c r="ERB117" s="5"/>
      <c r="ERC117" s="5"/>
      <c r="ERD117" s="5"/>
      <c r="ERE117" s="5"/>
      <c r="ERF117" s="5"/>
      <c r="ERG117" s="5"/>
      <c r="ERH117" s="5"/>
      <c r="ERI117" s="5"/>
      <c r="ERJ117" s="5"/>
      <c r="ERK117" s="5"/>
      <c r="ERL117" s="5"/>
      <c r="ERM117" s="5"/>
      <c r="ERN117" s="5"/>
      <c r="ERO117" s="5"/>
      <c r="ERP117" s="5"/>
      <c r="ERQ117" s="5"/>
      <c r="ERR117" s="5"/>
      <c r="ERS117" s="5"/>
      <c r="ERT117" s="5"/>
      <c r="ERU117" s="5"/>
      <c r="ERV117" s="5"/>
      <c r="ERW117" s="5"/>
      <c r="ERX117" s="5"/>
      <c r="ERY117" s="5"/>
      <c r="ERZ117" s="5"/>
      <c r="ESA117" s="5"/>
      <c r="ESB117" s="5"/>
      <c r="ESC117" s="5"/>
      <c r="ESD117" s="5"/>
      <c r="ESE117" s="5"/>
      <c r="ESF117" s="5"/>
      <c r="ESG117" s="5"/>
      <c r="ESH117" s="5"/>
      <c r="ESI117" s="5"/>
      <c r="ESJ117" s="5"/>
      <c r="ESK117" s="5"/>
      <c r="ESL117" s="5"/>
      <c r="ESM117" s="5"/>
      <c r="ESN117" s="5"/>
      <c r="ESO117" s="5"/>
      <c r="ESP117" s="5"/>
      <c r="ESQ117" s="5"/>
      <c r="ESR117" s="5"/>
      <c r="ESS117" s="5"/>
      <c r="EST117" s="5"/>
      <c r="ESU117" s="5"/>
      <c r="ESV117" s="5"/>
      <c r="ESW117" s="5"/>
      <c r="ESX117" s="5"/>
      <c r="ESY117" s="5"/>
      <c r="ESZ117" s="5"/>
      <c r="ETA117" s="5"/>
      <c r="ETB117" s="5"/>
      <c r="ETC117" s="5"/>
      <c r="ETD117" s="5"/>
      <c r="ETE117" s="5"/>
      <c r="ETF117" s="5"/>
      <c r="ETG117" s="5"/>
      <c r="ETH117" s="5"/>
      <c r="ETI117" s="5"/>
      <c r="ETJ117" s="5"/>
      <c r="ETK117" s="5"/>
      <c r="ETL117" s="5"/>
      <c r="ETM117" s="5"/>
      <c r="ETN117" s="5"/>
      <c r="ETO117" s="5"/>
      <c r="ETP117" s="5"/>
      <c r="ETQ117" s="5"/>
      <c r="ETR117" s="5"/>
      <c r="ETS117" s="5"/>
      <c r="ETT117" s="5"/>
      <c r="ETU117" s="5"/>
      <c r="ETV117" s="5"/>
      <c r="ETW117" s="5"/>
      <c r="ETX117" s="5"/>
      <c r="ETY117" s="5"/>
      <c r="ETZ117" s="5"/>
      <c r="EUA117" s="5"/>
      <c r="EUB117" s="5"/>
      <c r="EUC117" s="5"/>
      <c r="EUD117" s="5"/>
      <c r="EUE117" s="5"/>
      <c r="EUF117" s="5"/>
      <c r="EUG117" s="5"/>
      <c r="EUH117" s="5"/>
      <c r="EUI117" s="5"/>
      <c r="EUJ117" s="5"/>
      <c r="EUK117" s="5"/>
      <c r="EUL117" s="5"/>
      <c r="EUM117" s="5"/>
      <c r="EUN117" s="5"/>
      <c r="EUO117" s="5"/>
      <c r="EUP117" s="5"/>
      <c r="EUQ117" s="5"/>
      <c r="EUR117" s="5"/>
      <c r="EUS117" s="5"/>
      <c r="EUT117" s="5"/>
      <c r="EUU117" s="5"/>
      <c r="EUV117" s="5"/>
      <c r="EUW117" s="5"/>
      <c r="EUX117" s="5"/>
      <c r="EUY117" s="5"/>
      <c r="EUZ117" s="5"/>
      <c r="EVA117" s="5"/>
      <c r="EVB117" s="5"/>
      <c r="EVC117" s="5"/>
      <c r="EVD117" s="5"/>
      <c r="EVE117" s="5"/>
      <c r="EVF117" s="5"/>
      <c r="EVG117" s="5"/>
      <c r="EVH117" s="5"/>
      <c r="EVI117" s="5"/>
      <c r="EVJ117" s="5"/>
      <c r="EVK117" s="5"/>
      <c r="EVL117" s="5"/>
      <c r="EVM117" s="5"/>
      <c r="EVN117" s="5"/>
      <c r="EVO117" s="5"/>
      <c r="EVP117" s="5"/>
      <c r="EVQ117" s="5"/>
      <c r="EVR117" s="5"/>
      <c r="EVS117" s="5"/>
      <c r="EVT117" s="5"/>
      <c r="EVU117" s="5"/>
      <c r="EVV117" s="5"/>
      <c r="EVW117" s="5"/>
      <c r="EVX117" s="5"/>
      <c r="EVY117" s="5"/>
      <c r="EVZ117" s="5"/>
      <c r="EWA117" s="5"/>
      <c r="EWB117" s="5"/>
      <c r="EWC117" s="5"/>
      <c r="EWD117" s="5"/>
      <c r="EWE117" s="5"/>
      <c r="EWF117" s="5"/>
      <c r="EWG117" s="5"/>
      <c r="EWH117" s="5"/>
      <c r="EWI117" s="5"/>
      <c r="EWJ117" s="5"/>
      <c r="EWK117" s="5"/>
      <c r="EWL117" s="5"/>
      <c r="EWM117" s="5"/>
      <c r="EWN117" s="5"/>
      <c r="EWO117" s="5"/>
      <c r="EWP117" s="5"/>
      <c r="EWQ117" s="5"/>
      <c r="EWR117" s="5"/>
      <c r="EWS117" s="5"/>
      <c r="EWT117" s="5"/>
      <c r="EWU117" s="5"/>
      <c r="EWV117" s="5"/>
      <c r="EWW117" s="5"/>
      <c r="EWX117" s="5"/>
      <c r="EWY117" s="5"/>
      <c r="EWZ117" s="5"/>
      <c r="EXA117" s="5"/>
      <c r="EXB117" s="5"/>
      <c r="EXC117" s="5"/>
      <c r="EXD117" s="5"/>
      <c r="EXE117" s="5"/>
      <c r="EXF117" s="5"/>
      <c r="EXG117" s="5"/>
      <c r="EXH117" s="5"/>
      <c r="EXI117" s="5"/>
      <c r="EXJ117" s="5"/>
      <c r="EXK117" s="5"/>
      <c r="EXL117" s="5"/>
      <c r="EXM117" s="5"/>
      <c r="EXN117" s="5"/>
      <c r="EXO117" s="5"/>
      <c r="EXP117" s="5"/>
      <c r="EXQ117" s="5"/>
      <c r="EXR117" s="5"/>
      <c r="EXS117" s="5"/>
      <c r="EXT117" s="5"/>
      <c r="EXU117" s="5"/>
      <c r="EXV117" s="5"/>
      <c r="EXW117" s="5"/>
      <c r="EXX117" s="5"/>
      <c r="EXY117" s="5"/>
      <c r="EXZ117" s="5"/>
      <c r="EYA117" s="5"/>
      <c r="EYB117" s="5"/>
      <c r="EYC117" s="5"/>
      <c r="EYD117" s="5"/>
      <c r="EYE117" s="5"/>
      <c r="EYF117" s="5"/>
      <c r="EYG117" s="5"/>
      <c r="EYH117" s="5"/>
      <c r="EYI117" s="5"/>
      <c r="EYJ117" s="5"/>
      <c r="EYK117" s="5"/>
      <c r="EYL117" s="5"/>
      <c r="EYM117" s="5"/>
      <c r="EYN117" s="5"/>
      <c r="EYO117" s="5"/>
      <c r="EYP117" s="5"/>
      <c r="EYQ117" s="5"/>
      <c r="EYR117" s="5"/>
      <c r="EYS117" s="5"/>
      <c r="EYT117" s="5"/>
      <c r="EYU117" s="5"/>
      <c r="EYV117" s="5"/>
      <c r="EYW117" s="5"/>
      <c r="EYX117" s="5"/>
      <c r="EYY117" s="5"/>
      <c r="EYZ117" s="5"/>
      <c r="EZA117" s="5"/>
      <c r="EZB117" s="5"/>
      <c r="EZC117" s="5"/>
      <c r="EZD117" s="5"/>
      <c r="EZE117" s="5"/>
      <c r="EZF117" s="5"/>
      <c r="EZG117" s="5"/>
      <c r="EZH117" s="5"/>
      <c r="EZI117" s="5"/>
      <c r="EZJ117" s="5"/>
      <c r="EZK117" s="5"/>
      <c r="EZL117" s="5"/>
      <c r="EZM117" s="5"/>
      <c r="EZN117" s="5"/>
      <c r="EZO117" s="5"/>
      <c r="EZP117" s="5"/>
      <c r="EZQ117" s="5"/>
      <c r="EZR117" s="5"/>
      <c r="EZS117" s="5"/>
      <c r="EZT117" s="5"/>
      <c r="EZU117" s="5"/>
      <c r="EZV117" s="5"/>
      <c r="EZW117" s="5"/>
      <c r="EZX117" s="5"/>
      <c r="EZY117" s="5"/>
      <c r="EZZ117" s="5"/>
      <c r="FAA117" s="5"/>
      <c r="FAB117" s="5"/>
      <c r="FAC117" s="5"/>
      <c r="FAD117" s="5"/>
      <c r="FAE117" s="5"/>
      <c r="FAF117" s="5"/>
      <c r="FAG117" s="5"/>
      <c r="FAH117" s="5"/>
      <c r="FAI117" s="5"/>
      <c r="FAJ117" s="5"/>
      <c r="FAK117" s="5"/>
      <c r="FAL117" s="5"/>
      <c r="FAM117" s="5"/>
      <c r="FAN117" s="5"/>
      <c r="FAO117" s="5"/>
      <c r="FAP117" s="5"/>
      <c r="FAQ117" s="5"/>
      <c r="FAR117" s="5"/>
      <c r="FAS117" s="5"/>
      <c r="FAT117" s="5"/>
      <c r="FAU117" s="5"/>
      <c r="FAV117" s="5"/>
      <c r="FAW117" s="5"/>
      <c r="FAX117" s="5"/>
      <c r="FAY117" s="5"/>
      <c r="FAZ117" s="5"/>
      <c r="FBA117" s="5"/>
      <c r="FBB117" s="5"/>
      <c r="FBC117" s="5"/>
      <c r="FBD117" s="5"/>
      <c r="FBE117" s="5"/>
      <c r="FBF117" s="5"/>
      <c r="FBG117" s="5"/>
      <c r="FBH117" s="5"/>
      <c r="FBI117" s="5"/>
      <c r="FBJ117" s="5"/>
      <c r="FBK117" s="5"/>
      <c r="FBL117" s="5"/>
      <c r="FBM117" s="5"/>
      <c r="FBN117" s="5"/>
      <c r="FBO117" s="5"/>
      <c r="FBP117" s="5"/>
      <c r="FBQ117" s="5"/>
      <c r="FBR117" s="5"/>
      <c r="FBS117" s="5"/>
      <c r="FBT117" s="5"/>
      <c r="FBU117" s="5"/>
      <c r="FBV117" s="5"/>
      <c r="FBW117" s="5"/>
      <c r="FBX117" s="5"/>
      <c r="FBY117" s="5"/>
      <c r="FBZ117" s="5"/>
      <c r="FCA117" s="5"/>
      <c r="FCB117" s="5"/>
      <c r="FCC117" s="5"/>
      <c r="FCD117" s="5"/>
      <c r="FCE117" s="5"/>
      <c r="FCF117" s="5"/>
      <c r="FCG117" s="5"/>
      <c r="FCH117" s="5"/>
      <c r="FCI117" s="5"/>
      <c r="FCJ117" s="5"/>
      <c r="FCK117" s="5"/>
      <c r="FCL117" s="5"/>
      <c r="FCM117" s="5"/>
      <c r="FCN117" s="5"/>
      <c r="FCO117" s="5"/>
      <c r="FCP117" s="5"/>
      <c r="FCQ117" s="5"/>
      <c r="FCR117" s="5"/>
      <c r="FCS117" s="5"/>
      <c r="FCT117" s="5"/>
      <c r="FCU117" s="5"/>
      <c r="FCV117" s="5"/>
      <c r="FCW117" s="5"/>
      <c r="FCX117" s="5"/>
      <c r="FCY117" s="5"/>
      <c r="FCZ117" s="5"/>
      <c r="FDA117" s="5"/>
      <c r="FDB117" s="5"/>
      <c r="FDC117" s="5"/>
      <c r="FDD117" s="5"/>
      <c r="FDE117" s="5"/>
      <c r="FDF117" s="5"/>
      <c r="FDG117" s="5"/>
      <c r="FDH117" s="5"/>
      <c r="FDI117" s="5"/>
      <c r="FDJ117" s="5"/>
      <c r="FDK117" s="5"/>
      <c r="FDL117" s="5"/>
      <c r="FDM117" s="5"/>
      <c r="FDN117" s="5"/>
      <c r="FDO117" s="5"/>
      <c r="FDP117" s="5"/>
      <c r="FDQ117" s="5"/>
      <c r="FDR117" s="5"/>
      <c r="FDS117" s="5"/>
      <c r="FDT117" s="5"/>
      <c r="FDU117" s="5"/>
      <c r="FDV117" s="5"/>
      <c r="FDW117" s="5"/>
      <c r="FDX117" s="5"/>
      <c r="FDY117" s="5"/>
      <c r="FDZ117" s="5"/>
      <c r="FEA117" s="5"/>
      <c r="FEB117" s="5"/>
      <c r="FEC117" s="5"/>
      <c r="FED117" s="5"/>
      <c r="FEE117" s="5"/>
      <c r="FEF117" s="5"/>
      <c r="FEG117" s="5"/>
      <c r="FEH117" s="5"/>
      <c r="FEI117" s="5"/>
      <c r="FEJ117" s="5"/>
      <c r="FEK117" s="5"/>
      <c r="FEL117" s="5"/>
      <c r="FEM117" s="5"/>
      <c r="FEN117" s="5"/>
      <c r="FEO117" s="5"/>
      <c r="FEP117" s="5"/>
      <c r="FEQ117" s="5"/>
      <c r="FER117" s="5"/>
      <c r="FES117" s="5"/>
      <c r="FET117" s="5"/>
      <c r="FEU117" s="5"/>
      <c r="FEV117" s="5"/>
      <c r="FEW117" s="5"/>
      <c r="FEX117" s="5"/>
      <c r="FEY117" s="5"/>
      <c r="FEZ117" s="5"/>
      <c r="FFA117" s="5"/>
      <c r="FFB117" s="5"/>
      <c r="FFC117" s="5"/>
      <c r="FFD117" s="5"/>
      <c r="FFE117" s="5"/>
      <c r="FFF117" s="5"/>
      <c r="FFG117" s="5"/>
      <c r="FFH117" s="5"/>
      <c r="FFI117" s="5"/>
      <c r="FFJ117" s="5"/>
      <c r="FFK117" s="5"/>
      <c r="FFL117" s="5"/>
      <c r="FFM117" s="5"/>
      <c r="FFN117" s="5"/>
      <c r="FFO117" s="5"/>
      <c r="FFP117" s="5"/>
      <c r="FFQ117" s="5"/>
      <c r="FFR117" s="5"/>
      <c r="FFS117" s="5"/>
      <c r="FFT117" s="5"/>
      <c r="FFU117" s="5"/>
      <c r="FFV117" s="5"/>
      <c r="FFW117" s="5"/>
      <c r="FFX117" s="5"/>
      <c r="FFY117" s="5"/>
      <c r="FFZ117" s="5"/>
      <c r="FGA117" s="5"/>
      <c r="FGB117" s="5"/>
      <c r="FGC117" s="5"/>
      <c r="FGD117" s="5"/>
      <c r="FGE117" s="5"/>
      <c r="FGF117" s="5"/>
      <c r="FGG117" s="5"/>
      <c r="FGH117" s="5"/>
      <c r="FGI117" s="5"/>
      <c r="FGJ117" s="5"/>
      <c r="FGK117" s="5"/>
      <c r="FGL117" s="5"/>
      <c r="FGM117" s="5"/>
      <c r="FGN117" s="5"/>
      <c r="FGO117" s="5"/>
      <c r="FGP117" s="5"/>
      <c r="FGQ117" s="5"/>
      <c r="FGR117" s="5"/>
      <c r="FGS117" s="5"/>
      <c r="FGT117" s="5"/>
      <c r="FGU117" s="5"/>
      <c r="FGV117" s="5"/>
      <c r="FGW117" s="5"/>
      <c r="FGX117" s="5"/>
      <c r="FGY117" s="5"/>
      <c r="FGZ117" s="5"/>
      <c r="FHA117" s="5"/>
      <c r="FHB117" s="5"/>
      <c r="FHC117" s="5"/>
      <c r="FHD117" s="5"/>
      <c r="FHE117" s="5"/>
      <c r="FHF117" s="5"/>
      <c r="FHG117" s="5"/>
      <c r="FHH117" s="5"/>
      <c r="FHI117" s="5"/>
      <c r="FHJ117" s="5"/>
      <c r="FHK117" s="5"/>
      <c r="FHL117" s="5"/>
      <c r="FHM117" s="5"/>
      <c r="FHN117" s="5"/>
      <c r="FHO117" s="5"/>
      <c r="FHP117" s="5"/>
      <c r="FHQ117" s="5"/>
      <c r="FHR117" s="5"/>
      <c r="FHS117" s="5"/>
      <c r="FHT117" s="5"/>
      <c r="FHU117" s="5"/>
      <c r="FHV117" s="5"/>
      <c r="FHW117" s="5"/>
      <c r="FHX117" s="5"/>
      <c r="FHY117" s="5"/>
      <c r="FHZ117" s="5"/>
      <c r="FIA117" s="5"/>
      <c r="FIB117" s="5"/>
      <c r="FIC117" s="5"/>
      <c r="FID117" s="5"/>
      <c r="FIE117" s="5"/>
      <c r="FIF117" s="5"/>
      <c r="FIG117" s="5"/>
      <c r="FIH117" s="5"/>
      <c r="FII117" s="5"/>
      <c r="FIJ117" s="5"/>
      <c r="FIK117" s="5"/>
      <c r="FIL117" s="5"/>
      <c r="FIM117" s="5"/>
      <c r="FIN117" s="5"/>
      <c r="FIO117" s="5"/>
      <c r="FIP117" s="5"/>
      <c r="FIQ117" s="5"/>
      <c r="FIR117" s="5"/>
      <c r="FIS117" s="5"/>
      <c r="FIT117" s="5"/>
      <c r="FIU117" s="5"/>
      <c r="FIV117" s="5"/>
      <c r="FIW117" s="5"/>
      <c r="FIX117" s="5"/>
      <c r="FIY117" s="5"/>
      <c r="FIZ117" s="5"/>
      <c r="FJA117" s="5"/>
      <c r="FJB117" s="5"/>
      <c r="FJC117" s="5"/>
      <c r="FJD117" s="5"/>
      <c r="FJE117" s="5"/>
      <c r="FJF117" s="5"/>
      <c r="FJG117" s="5"/>
      <c r="FJH117" s="5"/>
      <c r="FJI117" s="5"/>
      <c r="FJJ117" s="5"/>
      <c r="FJK117" s="5"/>
      <c r="FJL117" s="5"/>
      <c r="FJM117" s="5"/>
      <c r="FJN117" s="5"/>
      <c r="FJO117" s="5"/>
      <c r="FJP117" s="5"/>
      <c r="FJQ117" s="5"/>
      <c r="FJR117" s="5"/>
      <c r="FJS117" s="5"/>
      <c r="FJT117" s="5"/>
      <c r="FJU117" s="5"/>
      <c r="FJV117" s="5"/>
      <c r="FJW117" s="5"/>
      <c r="FJX117" s="5"/>
      <c r="FJY117" s="5"/>
      <c r="FJZ117" s="5"/>
      <c r="FKA117" s="5"/>
      <c r="FKB117" s="5"/>
      <c r="FKC117" s="5"/>
      <c r="FKD117" s="5"/>
      <c r="FKE117" s="5"/>
      <c r="FKF117" s="5"/>
      <c r="FKG117" s="5"/>
      <c r="FKH117" s="5"/>
      <c r="FKI117" s="5"/>
      <c r="FKJ117" s="5"/>
      <c r="FKK117" s="5"/>
      <c r="FKL117" s="5"/>
      <c r="FKM117" s="5"/>
      <c r="FKN117" s="5"/>
      <c r="FKO117" s="5"/>
      <c r="FKP117" s="5"/>
      <c r="FKQ117" s="5"/>
      <c r="FKR117" s="5"/>
      <c r="FKS117" s="5"/>
      <c r="FKT117" s="5"/>
      <c r="FKU117" s="5"/>
      <c r="FKV117" s="5"/>
      <c r="FKW117" s="5"/>
      <c r="FKX117" s="5"/>
      <c r="FKY117" s="5"/>
      <c r="FKZ117" s="5"/>
      <c r="FLA117" s="5"/>
      <c r="FLB117" s="5"/>
      <c r="FLC117" s="5"/>
      <c r="FLD117" s="5"/>
      <c r="FLE117" s="5"/>
      <c r="FLF117" s="5"/>
      <c r="FLG117" s="5"/>
      <c r="FLH117" s="5"/>
      <c r="FLI117" s="5"/>
      <c r="FLJ117" s="5"/>
      <c r="FLK117" s="5"/>
      <c r="FLL117" s="5"/>
      <c r="FLM117" s="5"/>
      <c r="FLN117" s="5"/>
      <c r="FLO117" s="5"/>
      <c r="FLP117" s="5"/>
      <c r="FLQ117" s="5"/>
      <c r="FLR117" s="5"/>
      <c r="FLS117" s="5"/>
      <c r="FLT117" s="5"/>
      <c r="FLU117" s="5"/>
      <c r="FLV117" s="5"/>
      <c r="FLW117" s="5"/>
      <c r="FLX117" s="5"/>
      <c r="FLY117" s="5"/>
      <c r="FLZ117" s="5"/>
      <c r="FMA117" s="5"/>
      <c r="FMB117" s="5"/>
      <c r="FMC117" s="5"/>
      <c r="FMD117" s="5"/>
      <c r="FME117" s="5"/>
      <c r="FMF117" s="5"/>
      <c r="FMG117" s="5"/>
      <c r="FMH117" s="5"/>
      <c r="FMI117" s="5"/>
      <c r="FMJ117" s="5"/>
      <c r="FMK117" s="5"/>
      <c r="FML117" s="5"/>
      <c r="FMM117" s="5"/>
      <c r="FMN117" s="5"/>
      <c r="FMO117" s="5"/>
      <c r="FMP117" s="5"/>
      <c r="FMQ117" s="5"/>
      <c r="FMR117" s="5"/>
      <c r="FMS117" s="5"/>
      <c r="FMT117" s="5"/>
      <c r="FMU117" s="5"/>
      <c r="FMV117" s="5"/>
      <c r="FMW117" s="5"/>
      <c r="FMX117" s="5"/>
      <c r="FMY117" s="5"/>
      <c r="FMZ117" s="5"/>
      <c r="FNA117" s="5"/>
      <c r="FNB117" s="5"/>
      <c r="FNC117" s="5"/>
      <c r="FND117" s="5"/>
      <c r="FNE117" s="5"/>
      <c r="FNF117" s="5"/>
      <c r="FNG117" s="5"/>
      <c r="FNH117" s="5"/>
      <c r="FNI117" s="5"/>
      <c r="FNJ117" s="5"/>
      <c r="FNK117" s="5"/>
      <c r="FNL117" s="5"/>
      <c r="FNM117" s="5"/>
      <c r="FNN117" s="5"/>
      <c r="FNO117" s="5"/>
      <c r="FNP117" s="5"/>
      <c r="FNQ117" s="5"/>
      <c r="FNR117" s="5"/>
      <c r="FNS117" s="5"/>
      <c r="FNT117" s="5"/>
      <c r="FNU117" s="5"/>
      <c r="FNV117" s="5"/>
      <c r="FNW117" s="5"/>
      <c r="FNX117" s="5"/>
      <c r="FNY117" s="5"/>
      <c r="FNZ117" s="5"/>
      <c r="FOA117" s="5"/>
      <c r="FOB117" s="5"/>
      <c r="FOC117" s="5"/>
      <c r="FOD117" s="5"/>
      <c r="FOE117" s="5"/>
      <c r="FOF117" s="5"/>
      <c r="FOG117" s="5"/>
      <c r="FOH117" s="5"/>
      <c r="FOI117" s="5"/>
      <c r="FOJ117" s="5"/>
      <c r="FOK117" s="5"/>
      <c r="FOL117" s="5"/>
      <c r="FOM117" s="5"/>
      <c r="FON117" s="5"/>
      <c r="FOO117" s="5"/>
      <c r="FOP117" s="5"/>
      <c r="FOQ117" s="5"/>
      <c r="FOR117" s="5"/>
      <c r="FOS117" s="5"/>
      <c r="FOT117" s="5"/>
      <c r="FOU117" s="5"/>
      <c r="FOV117" s="5"/>
      <c r="FOW117" s="5"/>
      <c r="FOX117" s="5"/>
      <c r="FOY117" s="5"/>
      <c r="FOZ117" s="5"/>
      <c r="FPA117" s="5"/>
      <c r="FPB117" s="5"/>
      <c r="FPC117" s="5"/>
      <c r="FPD117" s="5"/>
      <c r="FPE117" s="5"/>
      <c r="FPF117" s="5"/>
      <c r="FPG117" s="5"/>
      <c r="FPH117" s="5"/>
      <c r="FPI117" s="5"/>
      <c r="FPJ117" s="5"/>
      <c r="FPK117" s="5"/>
      <c r="FPL117" s="5"/>
      <c r="FPM117" s="5"/>
      <c r="FPN117" s="5"/>
      <c r="FPO117" s="5"/>
      <c r="FPP117" s="5"/>
      <c r="FPQ117" s="5"/>
      <c r="FPR117" s="5"/>
      <c r="FPS117" s="5"/>
      <c r="FPT117" s="5"/>
      <c r="FPU117" s="5"/>
      <c r="FPV117" s="5"/>
      <c r="FPW117" s="5"/>
      <c r="FPX117" s="5"/>
      <c r="FPY117" s="5"/>
      <c r="FPZ117" s="5"/>
      <c r="FQA117" s="5"/>
      <c r="FQB117" s="5"/>
      <c r="FQC117" s="5"/>
      <c r="FQD117" s="5"/>
      <c r="FQE117" s="5"/>
      <c r="FQF117" s="5"/>
      <c r="FQG117" s="5"/>
      <c r="FQH117" s="5"/>
      <c r="FQI117" s="5"/>
      <c r="FQJ117" s="5"/>
      <c r="FQK117" s="5"/>
      <c r="FQL117" s="5"/>
      <c r="FQM117" s="5"/>
      <c r="FQN117" s="5"/>
      <c r="FQO117" s="5"/>
      <c r="FQP117" s="5"/>
      <c r="FQQ117" s="5"/>
      <c r="FQR117" s="5"/>
      <c r="FQS117" s="5"/>
      <c r="FQT117" s="5"/>
      <c r="FQU117" s="5"/>
      <c r="FQV117" s="5"/>
      <c r="FQW117" s="5"/>
      <c r="FQX117" s="5"/>
      <c r="FQY117" s="5"/>
      <c r="FQZ117" s="5"/>
      <c r="FRA117" s="5"/>
      <c r="FRB117" s="5"/>
      <c r="FRC117" s="5"/>
      <c r="FRD117" s="5"/>
      <c r="FRE117" s="5"/>
      <c r="FRF117" s="5"/>
      <c r="FRG117" s="5"/>
      <c r="FRH117" s="5"/>
      <c r="FRI117" s="5"/>
      <c r="FRJ117" s="5"/>
      <c r="FRK117" s="5"/>
      <c r="FRL117" s="5"/>
      <c r="FRM117" s="5"/>
      <c r="FRN117" s="5"/>
      <c r="FRO117" s="5"/>
      <c r="FRP117" s="5"/>
      <c r="FRQ117" s="5"/>
      <c r="FRR117" s="5"/>
      <c r="FRS117" s="5"/>
      <c r="FRT117" s="5"/>
      <c r="FRU117" s="5"/>
      <c r="FRV117" s="5"/>
      <c r="FRW117" s="5"/>
      <c r="FRX117" s="5"/>
      <c r="FRY117" s="5"/>
      <c r="FRZ117" s="5"/>
      <c r="FSA117" s="5"/>
      <c r="FSB117" s="5"/>
      <c r="FSC117" s="5"/>
      <c r="FSD117" s="5"/>
      <c r="FSE117" s="5"/>
      <c r="FSF117" s="5"/>
      <c r="FSG117" s="5"/>
      <c r="FSH117" s="5"/>
      <c r="FSI117" s="5"/>
      <c r="FSJ117" s="5"/>
      <c r="FSK117" s="5"/>
      <c r="FSL117" s="5"/>
      <c r="FSM117" s="5"/>
      <c r="FSN117" s="5"/>
      <c r="FSO117" s="5"/>
      <c r="FSP117" s="5"/>
      <c r="FSQ117" s="5"/>
      <c r="FSR117" s="5"/>
      <c r="FSS117" s="5"/>
      <c r="FST117" s="5"/>
      <c r="FSU117" s="5"/>
      <c r="FSV117" s="5"/>
      <c r="FSW117" s="5"/>
      <c r="FSX117" s="5"/>
      <c r="FSY117" s="5"/>
      <c r="FSZ117" s="5"/>
      <c r="FTA117" s="5"/>
      <c r="FTB117" s="5"/>
      <c r="FTC117" s="5"/>
      <c r="FTD117" s="5"/>
      <c r="FTE117" s="5"/>
      <c r="FTF117" s="5"/>
      <c r="FTG117" s="5"/>
      <c r="FTH117" s="5"/>
      <c r="FTI117" s="5"/>
      <c r="FTJ117" s="5"/>
      <c r="FTK117" s="5"/>
      <c r="FTL117" s="5"/>
      <c r="FTM117" s="5"/>
      <c r="FTN117" s="5"/>
      <c r="FTO117" s="5"/>
      <c r="FTP117" s="5"/>
      <c r="FTQ117" s="5"/>
      <c r="FTR117" s="5"/>
      <c r="FTS117" s="5"/>
      <c r="FTT117" s="5"/>
      <c r="FTU117" s="5"/>
      <c r="FTV117" s="5"/>
      <c r="FTW117" s="5"/>
      <c r="FTX117" s="5"/>
      <c r="FTY117" s="5"/>
      <c r="FTZ117" s="5"/>
      <c r="FUA117" s="5"/>
      <c r="FUB117" s="5"/>
      <c r="FUC117" s="5"/>
      <c r="FUD117" s="5"/>
      <c r="FUE117" s="5"/>
      <c r="FUF117" s="5"/>
      <c r="FUG117" s="5"/>
      <c r="FUH117" s="5"/>
      <c r="FUI117" s="5"/>
      <c r="FUJ117" s="5"/>
      <c r="FUK117" s="5"/>
      <c r="FUL117" s="5"/>
      <c r="FUM117" s="5"/>
      <c r="FUN117" s="5"/>
      <c r="FUO117" s="5"/>
      <c r="FUP117" s="5"/>
      <c r="FUQ117" s="5"/>
      <c r="FUR117" s="5"/>
      <c r="FUS117" s="5"/>
      <c r="FUT117" s="5"/>
      <c r="FUU117" s="5"/>
      <c r="FUV117" s="5"/>
      <c r="FUW117" s="5"/>
      <c r="FUX117" s="5"/>
      <c r="FUY117" s="5"/>
      <c r="FUZ117" s="5"/>
      <c r="FVA117" s="5"/>
      <c r="FVB117" s="5"/>
      <c r="FVC117" s="5"/>
      <c r="FVD117" s="5"/>
      <c r="FVE117" s="5"/>
      <c r="FVF117" s="5"/>
      <c r="FVG117" s="5"/>
      <c r="FVH117" s="5"/>
      <c r="FVI117" s="5"/>
      <c r="FVJ117" s="5"/>
      <c r="FVK117" s="5"/>
      <c r="FVL117" s="5"/>
      <c r="FVM117" s="5"/>
      <c r="FVN117" s="5"/>
      <c r="FVO117" s="5"/>
      <c r="FVP117" s="5"/>
      <c r="FVQ117" s="5"/>
      <c r="FVR117" s="5"/>
      <c r="FVS117" s="5"/>
      <c r="FVT117" s="5"/>
      <c r="FVU117" s="5"/>
      <c r="FVV117" s="5"/>
      <c r="FVW117" s="5"/>
      <c r="FVX117" s="5"/>
      <c r="FVY117" s="5"/>
      <c r="FVZ117" s="5"/>
      <c r="FWA117" s="5"/>
      <c r="FWB117" s="5"/>
      <c r="FWC117" s="5"/>
      <c r="FWD117" s="5"/>
      <c r="FWE117" s="5"/>
      <c r="FWF117" s="5"/>
      <c r="FWG117" s="5"/>
      <c r="FWH117" s="5"/>
      <c r="FWI117" s="5"/>
      <c r="FWJ117" s="5"/>
      <c r="FWK117" s="5"/>
      <c r="FWL117" s="5"/>
      <c r="FWM117" s="5"/>
      <c r="FWN117" s="5"/>
      <c r="FWO117" s="5"/>
      <c r="FWP117" s="5"/>
      <c r="FWQ117" s="5"/>
      <c r="FWR117" s="5"/>
      <c r="FWS117" s="5"/>
      <c r="FWT117" s="5"/>
      <c r="FWU117" s="5"/>
      <c r="FWV117" s="5"/>
      <c r="FWW117" s="5"/>
      <c r="FWX117" s="5"/>
      <c r="FWY117" s="5"/>
      <c r="FWZ117" s="5"/>
      <c r="FXA117" s="5"/>
      <c r="FXB117" s="5"/>
      <c r="FXC117" s="5"/>
      <c r="FXD117" s="5"/>
      <c r="FXE117" s="5"/>
      <c r="FXF117" s="5"/>
      <c r="FXG117" s="5"/>
      <c r="FXH117" s="5"/>
      <c r="FXI117" s="5"/>
      <c r="FXJ117" s="5"/>
      <c r="FXK117" s="5"/>
      <c r="FXL117" s="5"/>
      <c r="FXM117" s="5"/>
      <c r="FXN117" s="5"/>
      <c r="FXO117" s="5"/>
      <c r="FXP117" s="5"/>
      <c r="FXQ117" s="5"/>
      <c r="FXR117" s="5"/>
      <c r="FXS117" s="5"/>
      <c r="FXT117" s="5"/>
      <c r="FXU117" s="5"/>
      <c r="FXV117" s="5"/>
      <c r="FXW117" s="5"/>
      <c r="FXX117" s="5"/>
      <c r="FXY117" s="5"/>
      <c r="FXZ117" s="5"/>
      <c r="FYA117" s="5"/>
      <c r="FYB117" s="5"/>
      <c r="FYC117" s="5"/>
      <c r="FYD117" s="5"/>
      <c r="FYE117" s="5"/>
      <c r="FYF117" s="5"/>
      <c r="FYG117" s="5"/>
      <c r="FYH117" s="5"/>
      <c r="FYI117" s="5"/>
      <c r="FYJ117" s="5"/>
      <c r="FYK117" s="5"/>
      <c r="FYL117" s="5"/>
      <c r="FYM117" s="5"/>
      <c r="FYN117" s="5"/>
      <c r="FYO117" s="5"/>
      <c r="FYP117" s="5"/>
      <c r="FYQ117" s="5"/>
      <c r="FYR117" s="5"/>
      <c r="FYS117" s="5"/>
      <c r="FYT117" s="5"/>
      <c r="FYU117" s="5"/>
      <c r="FYV117" s="5"/>
      <c r="FYW117" s="5"/>
      <c r="FYX117" s="5"/>
      <c r="FYY117" s="5"/>
      <c r="FYZ117" s="5"/>
      <c r="FZA117" s="5"/>
      <c r="FZB117" s="5"/>
      <c r="FZC117" s="5"/>
      <c r="FZD117" s="5"/>
      <c r="FZE117" s="5"/>
      <c r="FZF117" s="5"/>
      <c r="FZG117" s="5"/>
      <c r="FZH117" s="5"/>
      <c r="FZI117" s="5"/>
      <c r="FZJ117" s="5"/>
      <c r="FZK117" s="5"/>
      <c r="FZL117" s="5"/>
      <c r="FZM117" s="5"/>
      <c r="FZN117" s="5"/>
      <c r="FZO117" s="5"/>
      <c r="FZP117" s="5"/>
      <c r="FZQ117" s="5"/>
      <c r="FZR117" s="5"/>
      <c r="FZS117" s="5"/>
      <c r="FZT117" s="5"/>
      <c r="FZU117" s="5"/>
      <c r="FZV117" s="5"/>
      <c r="FZW117" s="5"/>
      <c r="FZX117" s="5"/>
      <c r="FZY117" s="5"/>
      <c r="FZZ117" s="5"/>
      <c r="GAA117" s="5"/>
      <c r="GAB117" s="5"/>
      <c r="GAC117" s="5"/>
      <c r="GAD117" s="5"/>
      <c r="GAE117" s="5"/>
      <c r="GAF117" s="5"/>
      <c r="GAG117" s="5"/>
      <c r="GAH117" s="5"/>
      <c r="GAI117" s="5"/>
      <c r="GAJ117" s="5"/>
      <c r="GAK117" s="5"/>
      <c r="GAL117" s="5"/>
      <c r="GAM117" s="5"/>
      <c r="GAN117" s="5"/>
      <c r="GAO117" s="5"/>
      <c r="GAP117" s="5"/>
      <c r="GAQ117" s="5"/>
      <c r="GAR117" s="5"/>
      <c r="GAS117" s="5"/>
      <c r="GAT117" s="5"/>
      <c r="GAU117" s="5"/>
      <c r="GAV117" s="5"/>
      <c r="GAW117" s="5"/>
      <c r="GAX117" s="5"/>
      <c r="GAY117" s="5"/>
      <c r="GAZ117" s="5"/>
      <c r="GBA117" s="5"/>
      <c r="GBB117" s="5"/>
      <c r="GBC117" s="5"/>
      <c r="GBD117" s="5"/>
      <c r="GBE117" s="5"/>
      <c r="GBF117" s="5"/>
      <c r="GBG117" s="5"/>
      <c r="GBH117" s="5"/>
      <c r="GBI117" s="5"/>
      <c r="GBJ117" s="5"/>
      <c r="GBK117" s="5"/>
      <c r="GBL117" s="5"/>
      <c r="GBM117" s="5"/>
      <c r="GBN117" s="5"/>
      <c r="GBO117" s="5"/>
      <c r="GBP117" s="5"/>
      <c r="GBQ117" s="5"/>
      <c r="GBR117" s="5"/>
      <c r="GBS117" s="5"/>
      <c r="GBT117" s="5"/>
      <c r="GBU117" s="5"/>
      <c r="GBV117" s="5"/>
      <c r="GBW117" s="5"/>
      <c r="GBX117" s="5"/>
      <c r="GBY117" s="5"/>
      <c r="GBZ117" s="5"/>
      <c r="GCA117" s="5"/>
      <c r="GCB117" s="5"/>
      <c r="GCC117" s="5"/>
      <c r="GCD117" s="5"/>
      <c r="GCE117" s="5"/>
      <c r="GCF117" s="5"/>
      <c r="GCG117" s="5"/>
      <c r="GCH117" s="5"/>
      <c r="GCI117" s="5"/>
      <c r="GCJ117" s="5"/>
      <c r="GCK117" s="5"/>
      <c r="GCL117" s="5"/>
      <c r="GCM117" s="5"/>
      <c r="GCN117" s="5"/>
      <c r="GCO117" s="5"/>
      <c r="GCP117" s="5"/>
      <c r="GCQ117" s="5"/>
      <c r="GCR117" s="5"/>
      <c r="GCS117" s="5"/>
      <c r="GCT117" s="5"/>
      <c r="GCU117" s="5"/>
      <c r="GCV117" s="5"/>
      <c r="GCW117" s="5"/>
      <c r="GCX117" s="5"/>
      <c r="GCY117" s="5"/>
      <c r="GCZ117" s="5"/>
      <c r="GDA117" s="5"/>
      <c r="GDB117" s="5"/>
      <c r="GDC117" s="5"/>
      <c r="GDD117" s="5"/>
      <c r="GDE117" s="5"/>
      <c r="GDF117" s="5"/>
      <c r="GDG117" s="5"/>
      <c r="GDH117" s="5"/>
      <c r="GDI117" s="5"/>
      <c r="GDJ117" s="5"/>
      <c r="GDK117" s="5"/>
      <c r="GDL117" s="5"/>
      <c r="GDM117" s="5"/>
      <c r="GDN117" s="5"/>
      <c r="GDO117" s="5"/>
      <c r="GDP117" s="5"/>
      <c r="GDQ117" s="5"/>
      <c r="GDR117" s="5"/>
      <c r="GDS117" s="5"/>
      <c r="GDT117" s="5"/>
      <c r="GDU117" s="5"/>
      <c r="GDV117" s="5"/>
      <c r="GDW117" s="5"/>
      <c r="GDX117" s="5"/>
      <c r="GDY117" s="5"/>
      <c r="GDZ117" s="5"/>
      <c r="GEA117" s="5"/>
      <c r="GEB117" s="5"/>
      <c r="GEC117" s="5"/>
      <c r="GED117" s="5"/>
      <c r="GEE117" s="5"/>
      <c r="GEF117" s="5"/>
      <c r="GEG117" s="5"/>
      <c r="GEH117" s="5"/>
      <c r="GEI117" s="5"/>
      <c r="GEJ117" s="5"/>
      <c r="GEK117" s="5"/>
      <c r="GEL117" s="5"/>
      <c r="GEM117" s="5"/>
      <c r="GEN117" s="5"/>
      <c r="GEO117" s="5"/>
      <c r="GEP117" s="5"/>
      <c r="GEQ117" s="5"/>
      <c r="GER117" s="5"/>
      <c r="GES117" s="5"/>
      <c r="GET117" s="5"/>
      <c r="GEU117" s="5"/>
      <c r="GEV117" s="5"/>
      <c r="GEW117" s="5"/>
      <c r="GEX117" s="5"/>
      <c r="GEY117" s="5"/>
      <c r="GEZ117" s="5"/>
      <c r="GFA117" s="5"/>
      <c r="GFB117" s="5"/>
      <c r="GFC117" s="5"/>
      <c r="GFD117" s="5"/>
      <c r="GFE117" s="5"/>
      <c r="GFF117" s="5"/>
      <c r="GFG117" s="5"/>
      <c r="GFH117" s="5"/>
      <c r="GFI117" s="5"/>
      <c r="GFJ117" s="5"/>
      <c r="GFK117" s="5"/>
      <c r="GFL117" s="5"/>
      <c r="GFM117" s="5"/>
      <c r="GFN117" s="5"/>
      <c r="GFO117" s="5"/>
      <c r="GFP117" s="5"/>
      <c r="GFQ117" s="5"/>
      <c r="GFR117" s="5"/>
      <c r="GFS117" s="5"/>
      <c r="GFT117" s="5"/>
      <c r="GFU117" s="5"/>
      <c r="GFV117" s="5"/>
      <c r="GFW117" s="5"/>
      <c r="GFX117" s="5"/>
      <c r="GFY117" s="5"/>
      <c r="GFZ117" s="5"/>
      <c r="GGA117" s="5"/>
      <c r="GGB117" s="5"/>
      <c r="GGC117" s="5"/>
      <c r="GGD117" s="5"/>
      <c r="GGE117" s="5"/>
      <c r="GGF117" s="5"/>
      <c r="GGG117" s="5"/>
      <c r="GGH117" s="5"/>
      <c r="GGI117" s="5"/>
      <c r="GGJ117" s="5"/>
      <c r="GGK117" s="5"/>
      <c r="GGL117" s="5"/>
      <c r="GGM117" s="5"/>
      <c r="GGN117" s="5"/>
      <c r="GGO117" s="5"/>
      <c r="GGP117" s="5"/>
      <c r="GGQ117" s="5"/>
      <c r="GGR117" s="5"/>
      <c r="GGS117" s="5"/>
      <c r="GGT117" s="5"/>
      <c r="GGU117" s="5"/>
      <c r="GGV117" s="5"/>
      <c r="GGW117" s="5"/>
      <c r="GGX117" s="5"/>
      <c r="GGY117" s="5"/>
      <c r="GGZ117" s="5"/>
      <c r="GHA117" s="5"/>
      <c r="GHB117" s="5"/>
      <c r="GHC117" s="5"/>
      <c r="GHD117" s="5"/>
      <c r="GHE117" s="5"/>
      <c r="GHF117" s="5"/>
      <c r="GHG117" s="5"/>
      <c r="GHH117" s="5"/>
      <c r="GHI117" s="5"/>
      <c r="GHJ117" s="5"/>
      <c r="GHK117" s="5"/>
      <c r="GHL117" s="5"/>
      <c r="GHM117" s="5"/>
      <c r="GHN117" s="5"/>
      <c r="GHO117" s="5"/>
      <c r="GHP117" s="5"/>
      <c r="GHQ117" s="5"/>
      <c r="GHR117" s="5"/>
      <c r="GHS117" s="5"/>
      <c r="GHT117" s="5"/>
      <c r="GHU117" s="5"/>
      <c r="GHV117" s="5"/>
      <c r="GHW117" s="5"/>
      <c r="GHX117" s="5"/>
      <c r="GHY117" s="5"/>
      <c r="GHZ117" s="5"/>
      <c r="GIA117" s="5"/>
      <c r="GIB117" s="5"/>
      <c r="GIC117" s="5"/>
      <c r="GID117" s="5"/>
      <c r="GIE117" s="5"/>
      <c r="GIF117" s="5"/>
      <c r="GIG117" s="5"/>
      <c r="GIH117" s="5"/>
      <c r="GII117" s="5"/>
      <c r="GIJ117" s="5"/>
      <c r="GIK117" s="5"/>
      <c r="GIL117" s="5"/>
      <c r="GIM117" s="5"/>
      <c r="GIN117" s="5"/>
      <c r="GIO117" s="5"/>
      <c r="GIP117" s="5"/>
      <c r="GIQ117" s="5"/>
      <c r="GIR117" s="5"/>
      <c r="GIS117" s="5"/>
      <c r="GIT117" s="5"/>
      <c r="GIU117" s="5"/>
      <c r="GIV117" s="5"/>
      <c r="GIW117" s="5"/>
      <c r="GIX117" s="5"/>
      <c r="GIY117" s="5"/>
      <c r="GIZ117" s="5"/>
      <c r="GJA117" s="5"/>
      <c r="GJB117" s="5"/>
      <c r="GJC117" s="5"/>
      <c r="GJD117" s="5"/>
      <c r="GJE117" s="5"/>
      <c r="GJF117" s="5"/>
      <c r="GJG117" s="5"/>
      <c r="GJH117" s="5"/>
      <c r="GJI117" s="5"/>
      <c r="GJJ117" s="5"/>
      <c r="GJK117" s="5"/>
      <c r="GJL117" s="5"/>
      <c r="GJM117" s="5"/>
      <c r="GJN117" s="5"/>
      <c r="GJO117" s="5"/>
      <c r="GJP117" s="5"/>
      <c r="GJQ117" s="5"/>
      <c r="GJR117" s="5"/>
      <c r="GJS117" s="5"/>
      <c r="GJT117" s="5"/>
      <c r="GJU117" s="5"/>
      <c r="GJV117" s="5"/>
      <c r="GJW117" s="5"/>
      <c r="GJX117" s="5"/>
      <c r="GJY117" s="5"/>
      <c r="GJZ117" s="5"/>
      <c r="GKA117" s="5"/>
      <c r="GKB117" s="5"/>
      <c r="GKC117" s="5"/>
      <c r="GKD117" s="5"/>
      <c r="GKE117" s="5"/>
      <c r="GKF117" s="5"/>
      <c r="GKG117" s="5"/>
      <c r="GKH117" s="5"/>
      <c r="GKI117" s="5"/>
      <c r="GKJ117" s="5"/>
      <c r="GKK117" s="5"/>
      <c r="GKL117" s="5"/>
      <c r="GKM117" s="5"/>
      <c r="GKN117" s="5"/>
      <c r="GKO117" s="5"/>
      <c r="GKP117" s="5"/>
      <c r="GKQ117" s="5"/>
      <c r="GKR117" s="5"/>
      <c r="GKS117" s="5"/>
      <c r="GKT117" s="5"/>
      <c r="GKU117" s="5"/>
      <c r="GKV117" s="5"/>
      <c r="GKW117" s="5"/>
      <c r="GKX117" s="5"/>
      <c r="GKY117" s="5"/>
      <c r="GKZ117" s="5"/>
      <c r="GLA117" s="5"/>
      <c r="GLB117" s="5"/>
      <c r="GLC117" s="5"/>
      <c r="GLD117" s="5"/>
      <c r="GLE117" s="5"/>
      <c r="GLF117" s="5"/>
      <c r="GLG117" s="5"/>
      <c r="GLH117" s="5"/>
      <c r="GLI117" s="5"/>
      <c r="GLJ117" s="5"/>
      <c r="GLK117" s="5"/>
      <c r="GLL117" s="5"/>
      <c r="GLM117" s="5"/>
      <c r="GLN117" s="5"/>
      <c r="GLO117" s="5"/>
      <c r="GLP117" s="5"/>
      <c r="GLQ117" s="5"/>
      <c r="GLR117" s="5"/>
      <c r="GLS117" s="5"/>
      <c r="GLT117" s="5"/>
      <c r="GLU117" s="5"/>
      <c r="GLV117" s="5"/>
      <c r="GLW117" s="5"/>
      <c r="GLX117" s="5"/>
      <c r="GLY117" s="5"/>
      <c r="GLZ117" s="5"/>
      <c r="GMA117" s="5"/>
      <c r="GMB117" s="5"/>
      <c r="GMC117" s="5"/>
      <c r="GMD117" s="5"/>
      <c r="GME117" s="5"/>
      <c r="GMF117" s="5"/>
      <c r="GMG117" s="5"/>
      <c r="GMH117" s="5"/>
      <c r="GMI117" s="5"/>
      <c r="GMJ117" s="5"/>
      <c r="GMK117" s="5"/>
      <c r="GML117" s="5"/>
      <c r="GMM117" s="5"/>
      <c r="GMN117" s="5"/>
      <c r="GMO117" s="5"/>
      <c r="GMP117" s="5"/>
      <c r="GMQ117" s="5"/>
      <c r="GMR117" s="5"/>
      <c r="GMS117" s="5"/>
      <c r="GMT117" s="5"/>
      <c r="GMU117" s="5"/>
      <c r="GMV117" s="5"/>
      <c r="GMW117" s="5"/>
      <c r="GMX117" s="5"/>
      <c r="GMY117" s="5"/>
      <c r="GMZ117" s="5"/>
      <c r="GNA117" s="5"/>
      <c r="GNB117" s="5"/>
      <c r="GNC117" s="5"/>
      <c r="GND117" s="5"/>
      <c r="GNE117" s="5"/>
      <c r="GNF117" s="5"/>
      <c r="GNG117" s="5"/>
      <c r="GNH117" s="5"/>
      <c r="GNI117" s="5"/>
      <c r="GNJ117" s="5"/>
      <c r="GNK117" s="5"/>
      <c r="GNL117" s="5"/>
      <c r="GNM117" s="5"/>
      <c r="GNN117" s="5"/>
      <c r="GNO117" s="5"/>
      <c r="GNP117" s="5"/>
      <c r="GNQ117" s="5"/>
      <c r="GNR117" s="5"/>
      <c r="GNS117" s="5"/>
      <c r="GNT117" s="5"/>
      <c r="GNU117" s="5"/>
      <c r="GNV117" s="5"/>
      <c r="GNW117" s="5"/>
      <c r="GNX117" s="5"/>
      <c r="GNY117" s="5"/>
      <c r="GNZ117" s="5"/>
      <c r="GOA117" s="5"/>
      <c r="GOB117" s="5"/>
      <c r="GOC117" s="5"/>
      <c r="GOD117" s="5"/>
      <c r="GOE117" s="5"/>
      <c r="GOF117" s="5"/>
      <c r="GOG117" s="5"/>
      <c r="GOH117" s="5"/>
      <c r="GOI117" s="5"/>
      <c r="GOJ117" s="5"/>
      <c r="GOK117" s="5"/>
      <c r="GOL117" s="5"/>
      <c r="GOM117" s="5"/>
      <c r="GON117" s="5"/>
      <c r="GOO117" s="5"/>
      <c r="GOP117" s="5"/>
      <c r="GOQ117" s="5"/>
      <c r="GOR117" s="5"/>
      <c r="GOS117" s="5"/>
      <c r="GOT117" s="5"/>
      <c r="GOU117" s="5"/>
      <c r="GOV117" s="5"/>
      <c r="GOW117" s="5"/>
      <c r="GOX117" s="5"/>
      <c r="GOY117" s="5"/>
      <c r="GOZ117" s="5"/>
      <c r="GPA117" s="5"/>
      <c r="GPB117" s="5"/>
      <c r="GPC117" s="5"/>
      <c r="GPD117" s="5"/>
      <c r="GPE117" s="5"/>
      <c r="GPF117" s="5"/>
      <c r="GPG117" s="5"/>
      <c r="GPH117" s="5"/>
      <c r="GPI117" s="5"/>
      <c r="GPJ117" s="5"/>
      <c r="GPK117" s="5"/>
      <c r="GPL117" s="5"/>
      <c r="GPM117" s="5"/>
      <c r="GPN117" s="5"/>
      <c r="GPO117" s="5"/>
      <c r="GPP117" s="5"/>
      <c r="GPQ117" s="5"/>
      <c r="GPR117" s="5"/>
      <c r="GPS117" s="5"/>
      <c r="GPT117" s="5"/>
      <c r="GPU117" s="5"/>
      <c r="GPV117" s="5"/>
      <c r="GPW117" s="5"/>
      <c r="GPX117" s="5"/>
      <c r="GPY117" s="5"/>
      <c r="GPZ117" s="5"/>
      <c r="GQA117" s="5"/>
      <c r="GQB117" s="5"/>
      <c r="GQC117" s="5"/>
      <c r="GQD117" s="5"/>
      <c r="GQE117" s="5"/>
      <c r="GQF117" s="5"/>
      <c r="GQG117" s="5"/>
      <c r="GQH117" s="5"/>
      <c r="GQI117" s="5"/>
      <c r="GQJ117" s="5"/>
      <c r="GQK117" s="5"/>
      <c r="GQL117" s="5"/>
      <c r="GQM117" s="5"/>
      <c r="GQN117" s="5"/>
      <c r="GQO117" s="5"/>
      <c r="GQP117" s="5"/>
      <c r="GQQ117" s="5"/>
      <c r="GQR117" s="5"/>
      <c r="GQS117" s="5"/>
      <c r="GQT117" s="5"/>
      <c r="GQU117" s="5"/>
      <c r="GQV117" s="5"/>
      <c r="GQW117" s="5"/>
      <c r="GQX117" s="5"/>
      <c r="GQY117" s="5"/>
      <c r="GQZ117" s="5"/>
      <c r="GRA117" s="5"/>
      <c r="GRB117" s="5"/>
      <c r="GRC117" s="5"/>
      <c r="GRD117" s="5"/>
      <c r="GRE117" s="5"/>
      <c r="GRF117" s="5"/>
      <c r="GRG117" s="5"/>
      <c r="GRH117" s="5"/>
      <c r="GRI117" s="5"/>
      <c r="GRJ117" s="5"/>
      <c r="GRK117" s="5"/>
      <c r="GRL117" s="5"/>
      <c r="GRM117" s="5"/>
      <c r="GRN117" s="5"/>
      <c r="GRO117" s="5"/>
      <c r="GRP117" s="5"/>
      <c r="GRQ117" s="5"/>
      <c r="GRR117" s="5"/>
      <c r="GRS117" s="5"/>
      <c r="GRT117" s="5"/>
      <c r="GRU117" s="5"/>
      <c r="GRV117" s="5"/>
      <c r="GRW117" s="5"/>
      <c r="GRX117" s="5"/>
      <c r="GRY117" s="5"/>
      <c r="GRZ117" s="5"/>
      <c r="GSA117" s="5"/>
      <c r="GSB117" s="5"/>
      <c r="GSC117" s="5"/>
      <c r="GSD117" s="5"/>
      <c r="GSE117" s="5"/>
      <c r="GSF117" s="5"/>
      <c r="GSG117" s="5"/>
      <c r="GSH117" s="5"/>
      <c r="GSI117" s="5"/>
      <c r="GSJ117" s="5"/>
      <c r="GSK117" s="5"/>
      <c r="GSL117" s="5"/>
      <c r="GSM117" s="5"/>
      <c r="GSN117" s="5"/>
      <c r="GSO117" s="5"/>
      <c r="GSP117" s="5"/>
      <c r="GSQ117" s="5"/>
      <c r="GSR117" s="5"/>
      <c r="GSS117" s="5"/>
      <c r="GST117" s="5"/>
      <c r="GSU117" s="5"/>
      <c r="GSV117" s="5"/>
      <c r="GSW117" s="5"/>
      <c r="GSX117" s="5"/>
      <c r="GSY117" s="5"/>
      <c r="GSZ117" s="5"/>
      <c r="GTA117" s="5"/>
      <c r="GTB117" s="5"/>
      <c r="GTC117" s="5"/>
      <c r="GTD117" s="5"/>
      <c r="GTE117" s="5"/>
      <c r="GTF117" s="5"/>
      <c r="GTG117" s="5"/>
      <c r="GTH117" s="5"/>
      <c r="GTI117" s="5"/>
      <c r="GTJ117" s="5"/>
      <c r="GTK117" s="5"/>
      <c r="GTL117" s="5"/>
      <c r="GTM117" s="5"/>
      <c r="GTN117" s="5"/>
      <c r="GTO117" s="5"/>
      <c r="GTP117" s="5"/>
      <c r="GTQ117" s="5"/>
      <c r="GTR117" s="5"/>
      <c r="GTS117" s="5"/>
      <c r="GTT117" s="5"/>
      <c r="GTU117" s="5"/>
      <c r="GTV117" s="5"/>
      <c r="GTW117" s="5"/>
      <c r="GTX117" s="5"/>
      <c r="GTY117" s="5"/>
      <c r="GTZ117" s="5"/>
      <c r="GUA117" s="5"/>
      <c r="GUB117" s="5"/>
      <c r="GUC117" s="5"/>
      <c r="GUD117" s="5"/>
      <c r="GUE117" s="5"/>
      <c r="GUF117" s="5"/>
      <c r="GUG117" s="5"/>
      <c r="GUH117" s="5"/>
      <c r="GUI117" s="5"/>
      <c r="GUJ117" s="5"/>
      <c r="GUK117" s="5"/>
      <c r="GUL117" s="5"/>
      <c r="GUM117" s="5"/>
      <c r="GUN117" s="5"/>
      <c r="GUO117" s="5"/>
      <c r="GUP117" s="5"/>
      <c r="GUQ117" s="5"/>
      <c r="GUR117" s="5"/>
      <c r="GUS117" s="5"/>
      <c r="GUT117" s="5"/>
      <c r="GUU117" s="5"/>
      <c r="GUV117" s="5"/>
      <c r="GUW117" s="5"/>
      <c r="GUX117" s="5"/>
      <c r="GUY117" s="5"/>
      <c r="GUZ117" s="5"/>
      <c r="GVA117" s="5"/>
      <c r="GVB117" s="5"/>
      <c r="GVC117" s="5"/>
      <c r="GVD117" s="5"/>
      <c r="GVE117" s="5"/>
      <c r="GVF117" s="5"/>
      <c r="GVG117" s="5"/>
      <c r="GVH117" s="5"/>
      <c r="GVI117" s="5"/>
      <c r="GVJ117" s="5"/>
      <c r="GVK117" s="5"/>
      <c r="GVL117" s="5"/>
      <c r="GVM117" s="5"/>
      <c r="GVN117" s="5"/>
      <c r="GVO117" s="5"/>
      <c r="GVP117" s="5"/>
      <c r="GVQ117" s="5"/>
      <c r="GVR117" s="5"/>
      <c r="GVS117" s="5"/>
      <c r="GVT117" s="5"/>
      <c r="GVU117" s="5"/>
      <c r="GVV117" s="5"/>
      <c r="GVW117" s="5"/>
      <c r="GVX117" s="5"/>
      <c r="GVY117" s="5"/>
      <c r="GVZ117" s="5"/>
      <c r="GWA117" s="5"/>
      <c r="GWB117" s="5"/>
      <c r="GWC117" s="5"/>
      <c r="GWD117" s="5"/>
      <c r="GWE117" s="5"/>
      <c r="GWF117" s="5"/>
      <c r="GWG117" s="5"/>
      <c r="GWH117" s="5"/>
      <c r="GWI117" s="5"/>
      <c r="GWJ117" s="5"/>
      <c r="GWK117" s="5"/>
      <c r="GWL117" s="5"/>
      <c r="GWM117" s="5"/>
      <c r="GWN117" s="5"/>
      <c r="GWO117" s="5"/>
      <c r="GWP117" s="5"/>
      <c r="GWQ117" s="5"/>
      <c r="GWR117" s="5"/>
      <c r="GWS117" s="5"/>
      <c r="GWT117" s="5"/>
      <c r="GWU117" s="5"/>
      <c r="GWV117" s="5"/>
      <c r="GWW117" s="5"/>
      <c r="GWX117" s="5"/>
      <c r="GWY117" s="5"/>
      <c r="GWZ117" s="5"/>
      <c r="GXA117" s="5"/>
      <c r="GXB117" s="5"/>
      <c r="GXC117" s="5"/>
      <c r="GXD117" s="5"/>
      <c r="GXE117" s="5"/>
      <c r="GXF117" s="5"/>
      <c r="GXG117" s="5"/>
      <c r="GXH117" s="5"/>
      <c r="GXI117" s="5"/>
      <c r="GXJ117" s="5"/>
      <c r="GXK117" s="5"/>
      <c r="GXL117" s="5"/>
      <c r="GXM117" s="5"/>
      <c r="GXN117" s="5"/>
      <c r="GXO117" s="5"/>
      <c r="GXP117" s="5"/>
      <c r="GXQ117" s="5"/>
      <c r="GXR117" s="5"/>
      <c r="GXS117" s="5"/>
      <c r="GXT117" s="5"/>
      <c r="GXU117" s="5"/>
      <c r="GXV117" s="5"/>
      <c r="GXW117" s="5"/>
      <c r="GXX117" s="5"/>
      <c r="GXY117" s="5"/>
      <c r="GXZ117" s="5"/>
      <c r="GYA117" s="5"/>
      <c r="GYB117" s="5"/>
      <c r="GYC117" s="5"/>
      <c r="GYD117" s="5"/>
      <c r="GYE117" s="5"/>
      <c r="GYF117" s="5"/>
      <c r="GYG117" s="5"/>
      <c r="GYH117" s="5"/>
      <c r="GYI117" s="5"/>
      <c r="GYJ117" s="5"/>
      <c r="GYK117" s="5"/>
      <c r="GYL117" s="5"/>
      <c r="GYM117" s="5"/>
      <c r="GYN117" s="5"/>
      <c r="GYO117" s="5"/>
      <c r="GYP117" s="5"/>
      <c r="GYQ117" s="5"/>
      <c r="GYR117" s="5"/>
      <c r="GYS117" s="5"/>
      <c r="GYT117" s="5"/>
      <c r="GYU117" s="5"/>
      <c r="GYV117" s="5"/>
      <c r="GYW117" s="5"/>
      <c r="GYX117" s="5"/>
      <c r="GYY117" s="5"/>
      <c r="GYZ117" s="5"/>
      <c r="GZA117" s="5"/>
      <c r="GZB117" s="5"/>
      <c r="GZC117" s="5"/>
      <c r="GZD117" s="5"/>
      <c r="GZE117" s="5"/>
      <c r="GZF117" s="5"/>
      <c r="GZG117" s="5"/>
      <c r="GZH117" s="5"/>
      <c r="GZI117" s="5"/>
      <c r="GZJ117" s="5"/>
      <c r="GZK117" s="5"/>
      <c r="GZL117" s="5"/>
      <c r="GZM117" s="5"/>
      <c r="GZN117" s="5"/>
      <c r="GZO117" s="5"/>
      <c r="GZP117" s="5"/>
      <c r="GZQ117" s="5"/>
      <c r="GZR117" s="5"/>
      <c r="GZS117" s="5"/>
      <c r="GZT117" s="5"/>
      <c r="GZU117" s="5"/>
      <c r="GZV117" s="5"/>
      <c r="GZW117" s="5"/>
      <c r="GZX117" s="5"/>
      <c r="GZY117" s="5"/>
      <c r="GZZ117" s="5"/>
      <c r="HAA117" s="5"/>
      <c r="HAB117" s="5"/>
      <c r="HAC117" s="5"/>
      <c r="HAD117" s="5"/>
      <c r="HAE117" s="5"/>
      <c r="HAF117" s="5"/>
      <c r="HAG117" s="5"/>
      <c r="HAH117" s="5"/>
      <c r="HAI117" s="5"/>
      <c r="HAJ117" s="5"/>
      <c r="HAK117" s="5"/>
      <c r="HAL117" s="5"/>
      <c r="HAM117" s="5"/>
      <c r="HAN117" s="5"/>
      <c r="HAO117" s="5"/>
      <c r="HAP117" s="5"/>
      <c r="HAQ117" s="5"/>
      <c r="HAR117" s="5"/>
      <c r="HAS117" s="5"/>
      <c r="HAT117" s="5"/>
      <c r="HAU117" s="5"/>
      <c r="HAV117" s="5"/>
      <c r="HAW117" s="5"/>
      <c r="HAX117" s="5"/>
      <c r="HAY117" s="5"/>
      <c r="HAZ117" s="5"/>
      <c r="HBA117" s="5"/>
      <c r="HBB117" s="5"/>
      <c r="HBC117" s="5"/>
      <c r="HBD117" s="5"/>
      <c r="HBE117" s="5"/>
      <c r="HBF117" s="5"/>
      <c r="HBG117" s="5"/>
      <c r="HBH117" s="5"/>
      <c r="HBI117" s="5"/>
      <c r="HBJ117" s="5"/>
      <c r="HBK117" s="5"/>
      <c r="HBL117" s="5"/>
      <c r="HBM117" s="5"/>
      <c r="HBN117" s="5"/>
      <c r="HBO117" s="5"/>
      <c r="HBP117" s="5"/>
      <c r="HBQ117" s="5"/>
      <c r="HBR117" s="5"/>
      <c r="HBS117" s="5"/>
      <c r="HBT117" s="5"/>
      <c r="HBU117" s="5"/>
      <c r="HBV117" s="5"/>
      <c r="HBW117" s="5"/>
      <c r="HBX117" s="5"/>
      <c r="HBY117" s="5"/>
      <c r="HBZ117" s="5"/>
      <c r="HCA117" s="5"/>
      <c r="HCB117" s="5"/>
      <c r="HCC117" s="5"/>
      <c r="HCD117" s="5"/>
      <c r="HCE117" s="5"/>
      <c r="HCF117" s="5"/>
      <c r="HCG117" s="5"/>
      <c r="HCH117" s="5"/>
      <c r="HCI117" s="5"/>
      <c r="HCJ117" s="5"/>
      <c r="HCK117" s="5"/>
      <c r="HCL117" s="5"/>
      <c r="HCM117" s="5"/>
      <c r="HCN117" s="5"/>
      <c r="HCO117" s="5"/>
      <c r="HCP117" s="5"/>
      <c r="HCQ117" s="5"/>
      <c r="HCR117" s="5"/>
      <c r="HCS117" s="5"/>
      <c r="HCT117" s="5"/>
      <c r="HCU117" s="5"/>
      <c r="HCV117" s="5"/>
      <c r="HCW117" s="5"/>
      <c r="HCX117" s="5"/>
      <c r="HCY117" s="5"/>
      <c r="HCZ117" s="5"/>
      <c r="HDA117" s="5"/>
      <c r="HDB117" s="5"/>
      <c r="HDC117" s="5"/>
      <c r="HDD117" s="5"/>
      <c r="HDE117" s="5"/>
      <c r="HDF117" s="5"/>
      <c r="HDG117" s="5"/>
      <c r="HDH117" s="5"/>
      <c r="HDI117" s="5"/>
      <c r="HDJ117" s="5"/>
      <c r="HDK117" s="5"/>
      <c r="HDL117" s="5"/>
      <c r="HDM117" s="5"/>
      <c r="HDN117" s="5"/>
      <c r="HDO117" s="5"/>
      <c r="HDP117" s="5"/>
      <c r="HDQ117" s="5"/>
      <c r="HDR117" s="5"/>
      <c r="HDS117" s="5"/>
      <c r="HDT117" s="5"/>
      <c r="HDU117" s="5"/>
      <c r="HDV117" s="5"/>
      <c r="HDW117" s="5"/>
      <c r="HDX117" s="5"/>
      <c r="HDY117" s="5"/>
      <c r="HDZ117" s="5"/>
      <c r="HEA117" s="5"/>
      <c r="HEB117" s="5"/>
      <c r="HEC117" s="5"/>
      <c r="HED117" s="5"/>
      <c r="HEE117" s="5"/>
      <c r="HEF117" s="5"/>
      <c r="HEG117" s="5"/>
      <c r="HEH117" s="5"/>
      <c r="HEI117" s="5"/>
      <c r="HEJ117" s="5"/>
      <c r="HEK117" s="5"/>
      <c r="HEL117" s="5"/>
      <c r="HEM117" s="5"/>
      <c r="HEN117" s="5"/>
      <c r="HEO117" s="5"/>
      <c r="HEP117" s="5"/>
      <c r="HEQ117" s="5"/>
      <c r="HER117" s="5"/>
      <c r="HES117" s="5"/>
      <c r="HET117" s="5"/>
      <c r="HEU117" s="5"/>
      <c r="HEV117" s="5"/>
      <c r="HEW117" s="5"/>
      <c r="HEX117" s="5"/>
      <c r="HEY117" s="5"/>
      <c r="HEZ117" s="5"/>
      <c r="HFA117" s="5"/>
      <c r="HFB117" s="5"/>
      <c r="HFC117" s="5"/>
      <c r="HFD117" s="5"/>
      <c r="HFE117" s="5"/>
      <c r="HFF117" s="5"/>
      <c r="HFG117" s="5"/>
      <c r="HFH117" s="5"/>
      <c r="HFI117" s="5"/>
      <c r="HFJ117" s="5"/>
      <c r="HFK117" s="5"/>
      <c r="HFL117" s="5"/>
      <c r="HFM117" s="5"/>
      <c r="HFN117" s="5"/>
      <c r="HFO117" s="5"/>
      <c r="HFP117" s="5"/>
      <c r="HFQ117" s="5"/>
      <c r="HFR117" s="5"/>
      <c r="HFS117" s="5"/>
      <c r="HFT117" s="5"/>
      <c r="HFU117" s="5"/>
      <c r="HFV117" s="5"/>
      <c r="HFW117" s="5"/>
      <c r="HFX117" s="5"/>
      <c r="HFY117" s="5"/>
      <c r="HFZ117" s="5"/>
      <c r="HGA117" s="5"/>
      <c r="HGB117" s="5"/>
      <c r="HGC117" s="5"/>
      <c r="HGD117" s="5"/>
      <c r="HGE117" s="5"/>
      <c r="HGF117" s="5"/>
      <c r="HGG117" s="5"/>
      <c r="HGH117" s="5"/>
      <c r="HGI117" s="5"/>
      <c r="HGJ117" s="5"/>
      <c r="HGK117" s="5"/>
      <c r="HGL117" s="5"/>
      <c r="HGM117" s="5"/>
      <c r="HGN117" s="5"/>
      <c r="HGO117" s="5"/>
      <c r="HGP117" s="5"/>
      <c r="HGQ117" s="5"/>
      <c r="HGR117" s="5"/>
      <c r="HGS117" s="5"/>
      <c r="HGT117" s="5"/>
      <c r="HGU117" s="5"/>
      <c r="HGV117" s="5"/>
      <c r="HGW117" s="5"/>
      <c r="HGX117" s="5"/>
      <c r="HGY117" s="5"/>
      <c r="HGZ117" s="5"/>
      <c r="HHA117" s="5"/>
      <c r="HHB117" s="5"/>
      <c r="HHC117" s="5"/>
      <c r="HHD117" s="5"/>
      <c r="HHE117" s="5"/>
      <c r="HHF117" s="5"/>
      <c r="HHG117" s="5"/>
      <c r="HHH117" s="5"/>
      <c r="HHI117" s="5"/>
      <c r="HHJ117" s="5"/>
      <c r="HHK117" s="5"/>
      <c r="HHL117" s="5"/>
      <c r="HHM117" s="5"/>
      <c r="HHN117" s="5"/>
      <c r="HHO117" s="5"/>
      <c r="HHP117" s="5"/>
      <c r="HHQ117" s="5"/>
      <c r="HHR117" s="5"/>
      <c r="HHS117" s="5"/>
      <c r="HHT117" s="5"/>
      <c r="HHU117" s="5"/>
      <c r="HHV117" s="5"/>
      <c r="HHW117" s="5"/>
      <c r="HHX117" s="5"/>
      <c r="HHY117" s="5"/>
      <c r="HHZ117" s="5"/>
      <c r="HIA117" s="5"/>
      <c r="HIB117" s="5"/>
      <c r="HIC117" s="5"/>
      <c r="HID117" s="5"/>
      <c r="HIE117" s="5"/>
      <c r="HIF117" s="5"/>
      <c r="HIG117" s="5"/>
      <c r="HIH117" s="5"/>
      <c r="HII117" s="5"/>
      <c r="HIJ117" s="5"/>
      <c r="HIK117" s="5"/>
      <c r="HIL117" s="5"/>
      <c r="HIM117" s="5"/>
      <c r="HIN117" s="5"/>
      <c r="HIO117" s="5"/>
      <c r="HIP117" s="5"/>
      <c r="HIQ117" s="5"/>
      <c r="HIR117" s="5"/>
      <c r="HIS117" s="5"/>
      <c r="HIT117" s="5"/>
      <c r="HIU117" s="5"/>
      <c r="HIV117" s="5"/>
      <c r="HIW117" s="5"/>
      <c r="HIX117" s="5"/>
      <c r="HIY117" s="5"/>
      <c r="HIZ117" s="5"/>
      <c r="HJA117" s="5"/>
      <c r="HJB117" s="5"/>
      <c r="HJC117" s="5"/>
      <c r="HJD117" s="5"/>
      <c r="HJE117" s="5"/>
      <c r="HJF117" s="5"/>
      <c r="HJG117" s="5"/>
      <c r="HJH117" s="5"/>
      <c r="HJI117" s="5"/>
      <c r="HJJ117" s="5"/>
      <c r="HJK117" s="5"/>
      <c r="HJL117" s="5"/>
      <c r="HJM117" s="5"/>
      <c r="HJN117" s="5"/>
      <c r="HJO117" s="5"/>
      <c r="HJP117" s="5"/>
      <c r="HJQ117" s="5"/>
      <c r="HJR117" s="5"/>
      <c r="HJS117" s="5"/>
      <c r="HJT117" s="5"/>
      <c r="HJU117" s="5"/>
      <c r="HJV117" s="5"/>
      <c r="HJW117" s="5"/>
      <c r="HJX117" s="5"/>
      <c r="HJY117" s="5"/>
      <c r="HJZ117" s="5"/>
      <c r="HKA117" s="5"/>
      <c r="HKB117" s="5"/>
      <c r="HKC117" s="5"/>
      <c r="HKD117" s="5"/>
      <c r="HKE117" s="5"/>
      <c r="HKF117" s="5"/>
      <c r="HKG117" s="5"/>
      <c r="HKH117" s="5"/>
      <c r="HKI117" s="5"/>
      <c r="HKJ117" s="5"/>
      <c r="HKK117" s="5"/>
      <c r="HKL117" s="5"/>
      <c r="HKM117" s="5"/>
      <c r="HKN117" s="5"/>
      <c r="HKO117" s="5"/>
      <c r="HKP117" s="5"/>
      <c r="HKQ117" s="5"/>
      <c r="HKR117" s="5"/>
      <c r="HKS117" s="5"/>
      <c r="HKT117" s="5"/>
      <c r="HKU117" s="5"/>
      <c r="HKV117" s="5"/>
      <c r="HKW117" s="5"/>
      <c r="HKX117" s="5"/>
      <c r="HKY117" s="5"/>
      <c r="HKZ117" s="5"/>
      <c r="HLA117" s="5"/>
      <c r="HLB117" s="5"/>
      <c r="HLC117" s="5"/>
      <c r="HLD117" s="5"/>
      <c r="HLE117" s="5"/>
      <c r="HLF117" s="5"/>
      <c r="HLG117" s="5"/>
      <c r="HLH117" s="5"/>
      <c r="HLI117" s="5"/>
      <c r="HLJ117" s="5"/>
      <c r="HLK117" s="5"/>
      <c r="HLL117" s="5"/>
      <c r="HLM117" s="5"/>
      <c r="HLN117" s="5"/>
      <c r="HLO117" s="5"/>
      <c r="HLP117" s="5"/>
      <c r="HLQ117" s="5"/>
      <c r="HLR117" s="5"/>
      <c r="HLS117" s="5"/>
      <c r="HLT117" s="5"/>
      <c r="HLU117" s="5"/>
      <c r="HLV117" s="5"/>
      <c r="HLW117" s="5"/>
      <c r="HLX117" s="5"/>
      <c r="HLY117" s="5"/>
      <c r="HLZ117" s="5"/>
      <c r="HMA117" s="5"/>
      <c r="HMB117" s="5"/>
      <c r="HMC117" s="5"/>
      <c r="HMD117" s="5"/>
      <c r="HME117" s="5"/>
      <c r="HMF117" s="5"/>
      <c r="HMG117" s="5"/>
      <c r="HMH117" s="5"/>
      <c r="HMI117" s="5"/>
      <c r="HMJ117" s="5"/>
      <c r="HMK117" s="5"/>
      <c r="HML117" s="5"/>
      <c r="HMM117" s="5"/>
      <c r="HMN117" s="5"/>
      <c r="HMO117" s="5"/>
      <c r="HMP117" s="5"/>
      <c r="HMQ117" s="5"/>
      <c r="HMR117" s="5"/>
      <c r="HMS117" s="5"/>
      <c r="HMT117" s="5"/>
      <c r="HMU117" s="5"/>
      <c r="HMV117" s="5"/>
      <c r="HMW117" s="5"/>
      <c r="HMX117" s="5"/>
      <c r="HMY117" s="5"/>
      <c r="HMZ117" s="5"/>
      <c r="HNA117" s="5"/>
      <c r="HNB117" s="5"/>
      <c r="HNC117" s="5"/>
      <c r="HND117" s="5"/>
      <c r="HNE117" s="5"/>
      <c r="HNF117" s="5"/>
      <c r="HNG117" s="5"/>
      <c r="HNH117" s="5"/>
      <c r="HNI117" s="5"/>
      <c r="HNJ117" s="5"/>
      <c r="HNK117" s="5"/>
      <c r="HNL117" s="5"/>
      <c r="HNM117" s="5"/>
      <c r="HNN117" s="5"/>
      <c r="HNO117" s="5"/>
      <c r="HNP117" s="5"/>
      <c r="HNQ117" s="5"/>
      <c r="HNR117" s="5"/>
      <c r="HNS117" s="5"/>
      <c r="HNT117" s="5"/>
      <c r="HNU117" s="5"/>
      <c r="HNV117" s="5"/>
      <c r="HNW117" s="5"/>
      <c r="HNX117" s="5"/>
      <c r="HNY117" s="5"/>
      <c r="HNZ117" s="5"/>
      <c r="HOA117" s="5"/>
      <c r="HOB117" s="5"/>
      <c r="HOC117" s="5"/>
      <c r="HOD117" s="5"/>
      <c r="HOE117" s="5"/>
      <c r="HOF117" s="5"/>
      <c r="HOG117" s="5"/>
      <c r="HOH117" s="5"/>
      <c r="HOI117" s="5"/>
      <c r="HOJ117" s="5"/>
      <c r="HOK117" s="5"/>
      <c r="HOL117" s="5"/>
      <c r="HOM117" s="5"/>
      <c r="HON117" s="5"/>
      <c r="HOO117" s="5"/>
      <c r="HOP117" s="5"/>
      <c r="HOQ117" s="5"/>
      <c r="HOR117" s="5"/>
      <c r="HOS117" s="5"/>
      <c r="HOT117" s="5"/>
      <c r="HOU117" s="5"/>
      <c r="HOV117" s="5"/>
      <c r="HOW117" s="5"/>
      <c r="HOX117" s="5"/>
      <c r="HOY117" s="5"/>
      <c r="HOZ117" s="5"/>
      <c r="HPA117" s="5"/>
      <c r="HPB117" s="5"/>
      <c r="HPC117" s="5"/>
      <c r="HPD117" s="5"/>
      <c r="HPE117" s="5"/>
      <c r="HPF117" s="5"/>
      <c r="HPG117" s="5"/>
      <c r="HPH117" s="5"/>
      <c r="HPI117" s="5"/>
      <c r="HPJ117" s="5"/>
      <c r="HPK117" s="5"/>
      <c r="HPL117" s="5"/>
      <c r="HPM117" s="5"/>
      <c r="HPN117" s="5"/>
      <c r="HPO117" s="5"/>
      <c r="HPP117" s="5"/>
      <c r="HPQ117" s="5"/>
      <c r="HPR117" s="5"/>
      <c r="HPS117" s="5"/>
      <c r="HPT117" s="5"/>
      <c r="HPU117" s="5"/>
      <c r="HPV117" s="5"/>
      <c r="HPW117" s="5"/>
      <c r="HPX117" s="5"/>
      <c r="HPY117" s="5"/>
      <c r="HPZ117" s="5"/>
      <c r="HQA117" s="5"/>
      <c r="HQB117" s="5"/>
      <c r="HQC117" s="5"/>
      <c r="HQD117" s="5"/>
      <c r="HQE117" s="5"/>
      <c r="HQF117" s="5"/>
      <c r="HQG117" s="5"/>
      <c r="HQH117" s="5"/>
      <c r="HQI117" s="5"/>
      <c r="HQJ117" s="5"/>
      <c r="HQK117" s="5"/>
      <c r="HQL117" s="5"/>
      <c r="HQM117" s="5"/>
      <c r="HQN117" s="5"/>
      <c r="HQO117" s="5"/>
      <c r="HQP117" s="5"/>
      <c r="HQQ117" s="5"/>
      <c r="HQR117" s="5"/>
      <c r="HQS117" s="5"/>
      <c r="HQT117" s="5"/>
      <c r="HQU117" s="5"/>
      <c r="HQV117" s="5"/>
      <c r="HQW117" s="5"/>
      <c r="HQX117" s="5"/>
      <c r="HQY117" s="5"/>
      <c r="HQZ117" s="5"/>
      <c r="HRA117" s="5"/>
      <c r="HRB117" s="5"/>
      <c r="HRC117" s="5"/>
      <c r="HRD117" s="5"/>
      <c r="HRE117" s="5"/>
      <c r="HRF117" s="5"/>
      <c r="HRG117" s="5"/>
      <c r="HRH117" s="5"/>
      <c r="HRI117" s="5"/>
      <c r="HRJ117" s="5"/>
      <c r="HRK117" s="5"/>
      <c r="HRL117" s="5"/>
      <c r="HRM117" s="5"/>
      <c r="HRN117" s="5"/>
      <c r="HRO117" s="5"/>
      <c r="HRP117" s="5"/>
      <c r="HRQ117" s="5"/>
      <c r="HRR117" s="5"/>
      <c r="HRS117" s="5"/>
      <c r="HRT117" s="5"/>
      <c r="HRU117" s="5"/>
      <c r="HRV117" s="5"/>
      <c r="HRW117" s="5"/>
      <c r="HRX117" s="5"/>
      <c r="HRY117" s="5"/>
      <c r="HRZ117" s="5"/>
      <c r="HSA117" s="5"/>
      <c r="HSB117" s="5"/>
      <c r="HSC117" s="5"/>
      <c r="HSD117" s="5"/>
      <c r="HSE117" s="5"/>
      <c r="HSF117" s="5"/>
      <c r="HSG117" s="5"/>
      <c r="HSH117" s="5"/>
      <c r="HSI117" s="5"/>
      <c r="HSJ117" s="5"/>
      <c r="HSK117" s="5"/>
      <c r="HSL117" s="5"/>
      <c r="HSM117" s="5"/>
      <c r="HSN117" s="5"/>
      <c r="HSO117" s="5"/>
      <c r="HSP117" s="5"/>
      <c r="HSQ117" s="5"/>
      <c r="HSR117" s="5"/>
      <c r="HSS117" s="5"/>
      <c r="HST117" s="5"/>
      <c r="HSU117" s="5"/>
      <c r="HSV117" s="5"/>
      <c r="HSW117" s="5"/>
      <c r="HSX117" s="5"/>
      <c r="HSY117" s="5"/>
      <c r="HSZ117" s="5"/>
      <c r="HTA117" s="5"/>
      <c r="HTB117" s="5"/>
      <c r="HTC117" s="5"/>
      <c r="HTD117" s="5"/>
      <c r="HTE117" s="5"/>
      <c r="HTF117" s="5"/>
      <c r="HTG117" s="5"/>
      <c r="HTH117" s="5"/>
      <c r="HTI117" s="5"/>
      <c r="HTJ117" s="5"/>
      <c r="HTK117" s="5"/>
      <c r="HTL117" s="5"/>
      <c r="HTM117" s="5"/>
      <c r="HTN117" s="5"/>
      <c r="HTO117" s="5"/>
      <c r="HTP117" s="5"/>
      <c r="HTQ117" s="5"/>
      <c r="HTR117" s="5"/>
      <c r="HTS117" s="5"/>
      <c r="HTT117" s="5"/>
      <c r="HTU117" s="5"/>
      <c r="HTV117" s="5"/>
      <c r="HTW117" s="5"/>
      <c r="HTX117" s="5"/>
      <c r="HTY117" s="5"/>
      <c r="HTZ117" s="5"/>
      <c r="HUA117" s="5"/>
      <c r="HUB117" s="5"/>
      <c r="HUC117" s="5"/>
      <c r="HUD117" s="5"/>
      <c r="HUE117" s="5"/>
      <c r="HUF117" s="5"/>
      <c r="HUG117" s="5"/>
      <c r="HUH117" s="5"/>
      <c r="HUI117" s="5"/>
      <c r="HUJ117" s="5"/>
      <c r="HUK117" s="5"/>
      <c r="HUL117" s="5"/>
      <c r="HUM117" s="5"/>
      <c r="HUN117" s="5"/>
      <c r="HUO117" s="5"/>
      <c r="HUP117" s="5"/>
      <c r="HUQ117" s="5"/>
      <c r="HUR117" s="5"/>
      <c r="HUS117" s="5"/>
      <c r="HUT117" s="5"/>
      <c r="HUU117" s="5"/>
      <c r="HUV117" s="5"/>
      <c r="HUW117" s="5"/>
      <c r="HUX117" s="5"/>
      <c r="HUY117" s="5"/>
      <c r="HUZ117" s="5"/>
      <c r="HVA117" s="5"/>
      <c r="HVB117" s="5"/>
      <c r="HVC117" s="5"/>
      <c r="HVD117" s="5"/>
      <c r="HVE117" s="5"/>
      <c r="HVF117" s="5"/>
      <c r="HVG117" s="5"/>
      <c r="HVH117" s="5"/>
      <c r="HVI117" s="5"/>
      <c r="HVJ117" s="5"/>
      <c r="HVK117" s="5"/>
      <c r="HVL117" s="5"/>
      <c r="HVM117" s="5"/>
      <c r="HVN117" s="5"/>
      <c r="HVO117" s="5"/>
      <c r="HVP117" s="5"/>
      <c r="HVQ117" s="5"/>
      <c r="HVR117" s="5"/>
      <c r="HVS117" s="5"/>
      <c r="HVT117" s="5"/>
      <c r="HVU117" s="5"/>
      <c r="HVV117" s="5"/>
      <c r="HVW117" s="5"/>
      <c r="HVX117" s="5"/>
      <c r="HVY117" s="5"/>
      <c r="HVZ117" s="5"/>
      <c r="HWA117" s="5"/>
      <c r="HWB117" s="5"/>
      <c r="HWC117" s="5"/>
      <c r="HWD117" s="5"/>
      <c r="HWE117" s="5"/>
      <c r="HWF117" s="5"/>
      <c r="HWG117" s="5"/>
      <c r="HWH117" s="5"/>
      <c r="HWI117" s="5"/>
      <c r="HWJ117" s="5"/>
      <c r="HWK117" s="5"/>
      <c r="HWL117" s="5"/>
      <c r="HWM117" s="5"/>
      <c r="HWN117" s="5"/>
      <c r="HWO117" s="5"/>
      <c r="HWP117" s="5"/>
      <c r="HWQ117" s="5"/>
      <c r="HWR117" s="5"/>
      <c r="HWS117" s="5"/>
      <c r="HWT117" s="5"/>
      <c r="HWU117" s="5"/>
      <c r="HWV117" s="5"/>
      <c r="HWW117" s="5"/>
      <c r="HWX117" s="5"/>
      <c r="HWY117" s="5"/>
      <c r="HWZ117" s="5"/>
      <c r="HXA117" s="5"/>
      <c r="HXB117" s="5"/>
      <c r="HXC117" s="5"/>
      <c r="HXD117" s="5"/>
      <c r="HXE117" s="5"/>
      <c r="HXF117" s="5"/>
      <c r="HXG117" s="5"/>
      <c r="HXH117" s="5"/>
      <c r="HXI117" s="5"/>
      <c r="HXJ117" s="5"/>
      <c r="HXK117" s="5"/>
      <c r="HXL117" s="5"/>
      <c r="HXM117" s="5"/>
      <c r="HXN117" s="5"/>
      <c r="HXO117" s="5"/>
      <c r="HXP117" s="5"/>
      <c r="HXQ117" s="5"/>
      <c r="HXR117" s="5"/>
      <c r="HXS117" s="5"/>
      <c r="HXT117" s="5"/>
      <c r="HXU117" s="5"/>
      <c r="HXV117" s="5"/>
      <c r="HXW117" s="5"/>
      <c r="HXX117" s="5"/>
      <c r="HXY117" s="5"/>
      <c r="HXZ117" s="5"/>
      <c r="HYA117" s="5"/>
      <c r="HYB117" s="5"/>
      <c r="HYC117" s="5"/>
      <c r="HYD117" s="5"/>
      <c r="HYE117" s="5"/>
      <c r="HYF117" s="5"/>
      <c r="HYG117" s="5"/>
      <c r="HYH117" s="5"/>
      <c r="HYI117" s="5"/>
      <c r="HYJ117" s="5"/>
      <c r="HYK117" s="5"/>
      <c r="HYL117" s="5"/>
      <c r="HYM117" s="5"/>
      <c r="HYN117" s="5"/>
      <c r="HYO117" s="5"/>
      <c r="HYP117" s="5"/>
      <c r="HYQ117" s="5"/>
      <c r="HYR117" s="5"/>
      <c r="HYS117" s="5"/>
      <c r="HYT117" s="5"/>
      <c r="HYU117" s="5"/>
      <c r="HYV117" s="5"/>
      <c r="HYW117" s="5"/>
      <c r="HYX117" s="5"/>
      <c r="HYY117" s="5"/>
      <c r="HYZ117" s="5"/>
      <c r="HZA117" s="5"/>
      <c r="HZB117" s="5"/>
      <c r="HZC117" s="5"/>
      <c r="HZD117" s="5"/>
      <c r="HZE117" s="5"/>
      <c r="HZF117" s="5"/>
      <c r="HZG117" s="5"/>
      <c r="HZH117" s="5"/>
      <c r="HZI117" s="5"/>
      <c r="HZJ117" s="5"/>
      <c r="HZK117" s="5"/>
      <c r="HZL117" s="5"/>
      <c r="HZM117" s="5"/>
      <c r="HZN117" s="5"/>
      <c r="HZO117" s="5"/>
      <c r="HZP117" s="5"/>
      <c r="HZQ117" s="5"/>
      <c r="HZR117" s="5"/>
      <c r="HZS117" s="5"/>
      <c r="HZT117" s="5"/>
      <c r="HZU117" s="5"/>
      <c r="HZV117" s="5"/>
      <c r="HZW117" s="5"/>
      <c r="HZX117" s="5"/>
      <c r="HZY117" s="5"/>
      <c r="HZZ117" s="5"/>
      <c r="IAA117" s="5"/>
      <c r="IAB117" s="5"/>
      <c r="IAC117" s="5"/>
      <c r="IAD117" s="5"/>
      <c r="IAE117" s="5"/>
      <c r="IAF117" s="5"/>
      <c r="IAG117" s="5"/>
      <c r="IAH117" s="5"/>
      <c r="IAI117" s="5"/>
      <c r="IAJ117" s="5"/>
      <c r="IAK117" s="5"/>
      <c r="IAL117" s="5"/>
      <c r="IAM117" s="5"/>
      <c r="IAN117" s="5"/>
      <c r="IAO117" s="5"/>
      <c r="IAP117" s="5"/>
      <c r="IAQ117" s="5"/>
      <c r="IAR117" s="5"/>
      <c r="IAS117" s="5"/>
      <c r="IAT117" s="5"/>
      <c r="IAU117" s="5"/>
      <c r="IAV117" s="5"/>
      <c r="IAW117" s="5"/>
      <c r="IAX117" s="5"/>
      <c r="IAY117" s="5"/>
      <c r="IAZ117" s="5"/>
      <c r="IBA117" s="5"/>
      <c r="IBB117" s="5"/>
      <c r="IBC117" s="5"/>
      <c r="IBD117" s="5"/>
      <c r="IBE117" s="5"/>
      <c r="IBF117" s="5"/>
      <c r="IBG117" s="5"/>
      <c r="IBH117" s="5"/>
      <c r="IBI117" s="5"/>
      <c r="IBJ117" s="5"/>
      <c r="IBK117" s="5"/>
      <c r="IBL117" s="5"/>
      <c r="IBM117" s="5"/>
      <c r="IBN117" s="5"/>
      <c r="IBO117" s="5"/>
      <c r="IBP117" s="5"/>
      <c r="IBQ117" s="5"/>
      <c r="IBR117" s="5"/>
      <c r="IBS117" s="5"/>
      <c r="IBT117" s="5"/>
      <c r="IBU117" s="5"/>
      <c r="IBV117" s="5"/>
      <c r="IBW117" s="5"/>
      <c r="IBX117" s="5"/>
      <c r="IBY117" s="5"/>
      <c r="IBZ117" s="5"/>
      <c r="ICA117" s="5"/>
      <c r="ICB117" s="5"/>
      <c r="ICC117" s="5"/>
      <c r="ICD117" s="5"/>
      <c r="ICE117" s="5"/>
      <c r="ICF117" s="5"/>
      <c r="ICG117" s="5"/>
      <c r="ICH117" s="5"/>
      <c r="ICI117" s="5"/>
      <c r="ICJ117" s="5"/>
      <c r="ICK117" s="5"/>
      <c r="ICL117" s="5"/>
      <c r="ICM117" s="5"/>
      <c r="ICN117" s="5"/>
      <c r="ICO117" s="5"/>
      <c r="ICP117" s="5"/>
      <c r="ICQ117" s="5"/>
      <c r="ICR117" s="5"/>
      <c r="ICS117" s="5"/>
      <c r="ICT117" s="5"/>
      <c r="ICU117" s="5"/>
      <c r="ICV117" s="5"/>
      <c r="ICW117" s="5"/>
      <c r="ICX117" s="5"/>
      <c r="ICY117" s="5"/>
      <c r="ICZ117" s="5"/>
      <c r="IDA117" s="5"/>
      <c r="IDB117" s="5"/>
      <c r="IDC117" s="5"/>
      <c r="IDD117" s="5"/>
      <c r="IDE117" s="5"/>
      <c r="IDF117" s="5"/>
      <c r="IDG117" s="5"/>
      <c r="IDH117" s="5"/>
      <c r="IDI117" s="5"/>
      <c r="IDJ117" s="5"/>
      <c r="IDK117" s="5"/>
      <c r="IDL117" s="5"/>
      <c r="IDM117" s="5"/>
      <c r="IDN117" s="5"/>
      <c r="IDO117" s="5"/>
      <c r="IDP117" s="5"/>
      <c r="IDQ117" s="5"/>
      <c r="IDR117" s="5"/>
      <c r="IDS117" s="5"/>
      <c r="IDT117" s="5"/>
      <c r="IDU117" s="5"/>
      <c r="IDV117" s="5"/>
      <c r="IDW117" s="5"/>
      <c r="IDX117" s="5"/>
      <c r="IDY117" s="5"/>
      <c r="IDZ117" s="5"/>
      <c r="IEA117" s="5"/>
      <c r="IEB117" s="5"/>
      <c r="IEC117" s="5"/>
      <c r="IED117" s="5"/>
      <c r="IEE117" s="5"/>
      <c r="IEF117" s="5"/>
      <c r="IEG117" s="5"/>
      <c r="IEH117" s="5"/>
      <c r="IEI117" s="5"/>
      <c r="IEJ117" s="5"/>
      <c r="IEK117" s="5"/>
      <c r="IEL117" s="5"/>
      <c r="IEM117" s="5"/>
      <c r="IEN117" s="5"/>
      <c r="IEO117" s="5"/>
      <c r="IEP117" s="5"/>
      <c r="IEQ117" s="5"/>
      <c r="IER117" s="5"/>
      <c r="IES117" s="5"/>
      <c r="IET117" s="5"/>
      <c r="IEU117" s="5"/>
      <c r="IEV117" s="5"/>
      <c r="IEW117" s="5"/>
      <c r="IEX117" s="5"/>
      <c r="IEY117" s="5"/>
      <c r="IEZ117" s="5"/>
      <c r="IFA117" s="5"/>
      <c r="IFB117" s="5"/>
      <c r="IFC117" s="5"/>
      <c r="IFD117" s="5"/>
      <c r="IFE117" s="5"/>
      <c r="IFF117" s="5"/>
      <c r="IFG117" s="5"/>
      <c r="IFH117" s="5"/>
      <c r="IFI117" s="5"/>
      <c r="IFJ117" s="5"/>
      <c r="IFK117" s="5"/>
      <c r="IFL117" s="5"/>
      <c r="IFM117" s="5"/>
      <c r="IFN117" s="5"/>
      <c r="IFO117" s="5"/>
      <c r="IFP117" s="5"/>
      <c r="IFQ117" s="5"/>
      <c r="IFR117" s="5"/>
      <c r="IFS117" s="5"/>
      <c r="IFT117" s="5"/>
      <c r="IFU117" s="5"/>
      <c r="IFV117" s="5"/>
      <c r="IFW117" s="5"/>
      <c r="IFX117" s="5"/>
      <c r="IFY117" s="5"/>
      <c r="IFZ117" s="5"/>
      <c r="IGA117" s="5"/>
      <c r="IGB117" s="5"/>
      <c r="IGC117" s="5"/>
      <c r="IGD117" s="5"/>
      <c r="IGE117" s="5"/>
      <c r="IGF117" s="5"/>
      <c r="IGG117" s="5"/>
      <c r="IGH117" s="5"/>
      <c r="IGI117" s="5"/>
      <c r="IGJ117" s="5"/>
      <c r="IGK117" s="5"/>
      <c r="IGL117" s="5"/>
      <c r="IGM117" s="5"/>
      <c r="IGN117" s="5"/>
      <c r="IGO117" s="5"/>
      <c r="IGP117" s="5"/>
      <c r="IGQ117" s="5"/>
      <c r="IGR117" s="5"/>
      <c r="IGS117" s="5"/>
      <c r="IGT117" s="5"/>
      <c r="IGU117" s="5"/>
      <c r="IGV117" s="5"/>
      <c r="IGW117" s="5"/>
      <c r="IGX117" s="5"/>
      <c r="IGY117" s="5"/>
      <c r="IGZ117" s="5"/>
      <c r="IHA117" s="5"/>
      <c r="IHB117" s="5"/>
      <c r="IHC117" s="5"/>
      <c r="IHD117" s="5"/>
      <c r="IHE117" s="5"/>
      <c r="IHF117" s="5"/>
      <c r="IHG117" s="5"/>
      <c r="IHH117" s="5"/>
      <c r="IHI117" s="5"/>
      <c r="IHJ117" s="5"/>
      <c r="IHK117" s="5"/>
      <c r="IHL117" s="5"/>
      <c r="IHM117" s="5"/>
      <c r="IHN117" s="5"/>
      <c r="IHO117" s="5"/>
      <c r="IHP117" s="5"/>
      <c r="IHQ117" s="5"/>
      <c r="IHR117" s="5"/>
      <c r="IHS117" s="5"/>
      <c r="IHT117" s="5"/>
      <c r="IHU117" s="5"/>
      <c r="IHV117" s="5"/>
      <c r="IHW117" s="5"/>
      <c r="IHX117" s="5"/>
      <c r="IHY117" s="5"/>
      <c r="IHZ117" s="5"/>
      <c r="IIA117" s="5"/>
      <c r="IIB117" s="5"/>
      <c r="IIC117" s="5"/>
      <c r="IID117" s="5"/>
      <c r="IIE117" s="5"/>
      <c r="IIF117" s="5"/>
      <c r="IIG117" s="5"/>
      <c r="IIH117" s="5"/>
      <c r="III117" s="5"/>
      <c r="IIJ117" s="5"/>
      <c r="IIK117" s="5"/>
      <c r="IIL117" s="5"/>
      <c r="IIM117" s="5"/>
      <c r="IIN117" s="5"/>
      <c r="IIO117" s="5"/>
      <c r="IIP117" s="5"/>
      <c r="IIQ117" s="5"/>
      <c r="IIR117" s="5"/>
      <c r="IIS117" s="5"/>
      <c r="IIT117" s="5"/>
      <c r="IIU117" s="5"/>
      <c r="IIV117" s="5"/>
      <c r="IIW117" s="5"/>
      <c r="IIX117" s="5"/>
      <c r="IIY117" s="5"/>
      <c r="IIZ117" s="5"/>
      <c r="IJA117" s="5"/>
      <c r="IJB117" s="5"/>
      <c r="IJC117" s="5"/>
      <c r="IJD117" s="5"/>
      <c r="IJE117" s="5"/>
      <c r="IJF117" s="5"/>
      <c r="IJG117" s="5"/>
      <c r="IJH117" s="5"/>
      <c r="IJI117" s="5"/>
      <c r="IJJ117" s="5"/>
      <c r="IJK117" s="5"/>
      <c r="IJL117" s="5"/>
      <c r="IJM117" s="5"/>
      <c r="IJN117" s="5"/>
      <c r="IJO117" s="5"/>
      <c r="IJP117" s="5"/>
      <c r="IJQ117" s="5"/>
      <c r="IJR117" s="5"/>
      <c r="IJS117" s="5"/>
      <c r="IJT117" s="5"/>
      <c r="IJU117" s="5"/>
      <c r="IJV117" s="5"/>
      <c r="IJW117" s="5"/>
      <c r="IJX117" s="5"/>
      <c r="IJY117" s="5"/>
      <c r="IJZ117" s="5"/>
      <c r="IKA117" s="5"/>
      <c r="IKB117" s="5"/>
      <c r="IKC117" s="5"/>
      <c r="IKD117" s="5"/>
      <c r="IKE117" s="5"/>
      <c r="IKF117" s="5"/>
      <c r="IKG117" s="5"/>
      <c r="IKH117" s="5"/>
      <c r="IKI117" s="5"/>
      <c r="IKJ117" s="5"/>
      <c r="IKK117" s="5"/>
      <c r="IKL117" s="5"/>
      <c r="IKM117" s="5"/>
      <c r="IKN117" s="5"/>
      <c r="IKO117" s="5"/>
      <c r="IKP117" s="5"/>
      <c r="IKQ117" s="5"/>
      <c r="IKR117" s="5"/>
      <c r="IKS117" s="5"/>
      <c r="IKT117" s="5"/>
      <c r="IKU117" s="5"/>
      <c r="IKV117" s="5"/>
      <c r="IKW117" s="5"/>
      <c r="IKX117" s="5"/>
      <c r="IKY117" s="5"/>
      <c r="IKZ117" s="5"/>
      <c r="ILA117" s="5"/>
      <c r="ILB117" s="5"/>
      <c r="ILC117" s="5"/>
      <c r="ILD117" s="5"/>
      <c r="ILE117" s="5"/>
      <c r="ILF117" s="5"/>
      <c r="ILG117" s="5"/>
      <c r="ILH117" s="5"/>
      <c r="ILI117" s="5"/>
      <c r="ILJ117" s="5"/>
      <c r="ILK117" s="5"/>
      <c r="ILL117" s="5"/>
      <c r="ILM117" s="5"/>
      <c r="ILN117" s="5"/>
      <c r="ILO117" s="5"/>
      <c r="ILP117" s="5"/>
      <c r="ILQ117" s="5"/>
      <c r="ILR117" s="5"/>
      <c r="ILS117" s="5"/>
      <c r="ILT117" s="5"/>
      <c r="ILU117" s="5"/>
      <c r="ILV117" s="5"/>
      <c r="ILW117" s="5"/>
      <c r="ILX117" s="5"/>
      <c r="ILY117" s="5"/>
      <c r="ILZ117" s="5"/>
      <c r="IMA117" s="5"/>
      <c r="IMB117" s="5"/>
      <c r="IMC117" s="5"/>
      <c r="IMD117" s="5"/>
      <c r="IME117" s="5"/>
      <c r="IMF117" s="5"/>
      <c r="IMG117" s="5"/>
      <c r="IMH117" s="5"/>
      <c r="IMI117" s="5"/>
      <c r="IMJ117" s="5"/>
      <c r="IMK117" s="5"/>
      <c r="IML117" s="5"/>
      <c r="IMM117" s="5"/>
      <c r="IMN117" s="5"/>
      <c r="IMO117" s="5"/>
      <c r="IMP117" s="5"/>
      <c r="IMQ117" s="5"/>
      <c r="IMR117" s="5"/>
      <c r="IMS117" s="5"/>
      <c r="IMT117" s="5"/>
      <c r="IMU117" s="5"/>
      <c r="IMV117" s="5"/>
      <c r="IMW117" s="5"/>
      <c r="IMX117" s="5"/>
      <c r="IMY117" s="5"/>
      <c r="IMZ117" s="5"/>
      <c r="INA117" s="5"/>
      <c r="INB117" s="5"/>
      <c r="INC117" s="5"/>
      <c r="IND117" s="5"/>
      <c r="INE117" s="5"/>
      <c r="INF117" s="5"/>
      <c r="ING117" s="5"/>
      <c r="INH117" s="5"/>
      <c r="INI117" s="5"/>
      <c r="INJ117" s="5"/>
      <c r="INK117" s="5"/>
      <c r="INL117" s="5"/>
      <c r="INM117" s="5"/>
      <c r="INN117" s="5"/>
      <c r="INO117" s="5"/>
      <c r="INP117" s="5"/>
      <c r="INQ117" s="5"/>
      <c r="INR117" s="5"/>
      <c r="INS117" s="5"/>
      <c r="INT117" s="5"/>
      <c r="INU117" s="5"/>
      <c r="INV117" s="5"/>
      <c r="INW117" s="5"/>
      <c r="INX117" s="5"/>
      <c r="INY117" s="5"/>
      <c r="INZ117" s="5"/>
      <c r="IOA117" s="5"/>
      <c r="IOB117" s="5"/>
      <c r="IOC117" s="5"/>
      <c r="IOD117" s="5"/>
      <c r="IOE117" s="5"/>
      <c r="IOF117" s="5"/>
      <c r="IOG117" s="5"/>
      <c r="IOH117" s="5"/>
      <c r="IOI117" s="5"/>
      <c r="IOJ117" s="5"/>
      <c r="IOK117" s="5"/>
      <c r="IOL117" s="5"/>
      <c r="IOM117" s="5"/>
      <c r="ION117" s="5"/>
      <c r="IOO117" s="5"/>
      <c r="IOP117" s="5"/>
      <c r="IOQ117" s="5"/>
      <c r="IOR117" s="5"/>
      <c r="IOS117" s="5"/>
      <c r="IOT117" s="5"/>
      <c r="IOU117" s="5"/>
      <c r="IOV117" s="5"/>
      <c r="IOW117" s="5"/>
      <c r="IOX117" s="5"/>
      <c r="IOY117" s="5"/>
      <c r="IOZ117" s="5"/>
      <c r="IPA117" s="5"/>
      <c r="IPB117" s="5"/>
      <c r="IPC117" s="5"/>
      <c r="IPD117" s="5"/>
      <c r="IPE117" s="5"/>
      <c r="IPF117" s="5"/>
      <c r="IPG117" s="5"/>
      <c r="IPH117" s="5"/>
      <c r="IPI117" s="5"/>
      <c r="IPJ117" s="5"/>
      <c r="IPK117" s="5"/>
      <c r="IPL117" s="5"/>
      <c r="IPM117" s="5"/>
      <c r="IPN117" s="5"/>
      <c r="IPO117" s="5"/>
      <c r="IPP117" s="5"/>
      <c r="IPQ117" s="5"/>
      <c r="IPR117" s="5"/>
      <c r="IPS117" s="5"/>
      <c r="IPT117" s="5"/>
      <c r="IPU117" s="5"/>
      <c r="IPV117" s="5"/>
      <c r="IPW117" s="5"/>
      <c r="IPX117" s="5"/>
      <c r="IPY117" s="5"/>
      <c r="IPZ117" s="5"/>
      <c r="IQA117" s="5"/>
      <c r="IQB117" s="5"/>
      <c r="IQC117" s="5"/>
      <c r="IQD117" s="5"/>
      <c r="IQE117" s="5"/>
      <c r="IQF117" s="5"/>
      <c r="IQG117" s="5"/>
      <c r="IQH117" s="5"/>
      <c r="IQI117" s="5"/>
      <c r="IQJ117" s="5"/>
      <c r="IQK117" s="5"/>
      <c r="IQL117" s="5"/>
      <c r="IQM117" s="5"/>
      <c r="IQN117" s="5"/>
      <c r="IQO117" s="5"/>
      <c r="IQP117" s="5"/>
      <c r="IQQ117" s="5"/>
      <c r="IQR117" s="5"/>
      <c r="IQS117" s="5"/>
      <c r="IQT117" s="5"/>
      <c r="IQU117" s="5"/>
      <c r="IQV117" s="5"/>
      <c r="IQW117" s="5"/>
      <c r="IQX117" s="5"/>
      <c r="IQY117" s="5"/>
      <c r="IQZ117" s="5"/>
      <c r="IRA117" s="5"/>
      <c r="IRB117" s="5"/>
      <c r="IRC117" s="5"/>
      <c r="IRD117" s="5"/>
      <c r="IRE117" s="5"/>
      <c r="IRF117" s="5"/>
      <c r="IRG117" s="5"/>
      <c r="IRH117" s="5"/>
      <c r="IRI117" s="5"/>
      <c r="IRJ117" s="5"/>
      <c r="IRK117" s="5"/>
      <c r="IRL117" s="5"/>
      <c r="IRM117" s="5"/>
      <c r="IRN117" s="5"/>
      <c r="IRO117" s="5"/>
      <c r="IRP117" s="5"/>
      <c r="IRQ117" s="5"/>
      <c r="IRR117" s="5"/>
      <c r="IRS117" s="5"/>
      <c r="IRT117" s="5"/>
      <c r="IRU117" s="5"/>
      <c r="IRV117" s="5"/>
      <c r="IRW117" s="5"/>
      <c r="IRX117" s="5"/>
      <c r="IRY117" s="5"/>
      <c r="IRZ117" s="5"/>
      <c r="ISA117" s="5"/>
      <c r="ISB117" s="5"/>
      <c r="ISC117" s="5"/>
      <c r="ISD117" s="5"/>
      <c r="ISE117" s="5"/>
      <c r="ISF117" s="5"/>
      <c r="ISG117" s="5"/>
      <c r="ISH117" s="5"/>
      <c r="ISI117" s="5"/>
      <c r="ISJ117" s="5"/>
      <c r="ISK117" s="5"/>
      <c r="ISL117" s="5"/>
      <c r="ISM117" s="5"/>
      <c r="ISN117" s="5"/>
      <c r="ISO117" s="5"/>
      <c r="ISP117" s="5"/>
      <c r="ISQ117" s="5"/>
      <c r="ISR117" s="5"/>
      <c r="ISS117" s="5"/>
      <c r="IST117" s="5"/>
      <c r="ISU117" s="5"/>
      <c r="ISV117" s="5"/>
      <c r="ISW117" s="5"/>
      <c r="ISX117" s="5"/>
      <c r="ISY117" s="5"/>
      <c r="ISZ117" s="5"/>
      <c r="ITA117" s="5"/>
      <c r="ITB117" s="5"/>
      <c r="ITC117" s="5"/>
      <c r="ITD117" s="5"/>
      <c r="ITE117" s="5"/>
      <c r="ITF117" s="5"/>
      <c r="ITG117" s="5"/>
      <c r="ITH117" s="5"/>
      <c r="ITI117" s="5"/>
      <c r="ITJ117" s="5"/>
      <c r="ITK117" s="5"/>
      <c r="ITL117" s="5"/>
      <c r="ITM117" s="5"/>
      <c r="ITN117" s="5"/>
      <c r="ITO117" s="5"/>
      <c r="ITP117" s="5"/>
      <c r="ITQ117" s="5"/>
      <c r="ITR117" s="5"/>
      <c r="ITS117" s="5"/>
      <c r="ITT117" s="5"/>
      <c r="ITU117" s="5"/>
      <c r="ITV117" s="5"/>
      <c r="ITW117" s="5"/>
      <c r="ITX117" s="5"/>
      <c r="ITY117" s="5"/>
      <c r="ITZ117" s="5"/>
      <c r="IUA117" s="5"/>
      <c r="IUB117" s="5"/>
      <c r="IUC117" s="5"/>
      <c r="IUD117" s="5"/>
      <c r="IUE117" s="5"/>
      <c r="IUF117" s="5"/>
      <c r="IUG117" s="5"/>
      <c r="IUH117" s="5"/>
      <c r="IUI117" s="5"/>
      <c r="IUJ117" s="5"/>
      <c r="IUK117" s="5"/>
      <c r="IUL117" s="5"/>
      <c r="IUM117" s="5"/>
      <c r="IUN117" s="5"/>
      <c r="IUO117" s="5"/>
      <c r="IUP117" s="5"/>
      <c r="IUQ117" s="5"/>
      <c r="IUR117" s="5"/>
      <c r="IUS117" s="5"/>
      <c r="IUT117" s="5"/>
      <c r="IUU117" s="5"/>
      <c r="IUV117" s="5"/>
      <c r="IUW117" s="5"/>
      <c r="IUX117" s="5"/>
      <c r="IUY117" s="5"/>
      <c r="IUZ117" s="5"/>
      <c r="IVA117" s="5"/>
      <c r="IVB117" s="5"/>
      <c r="IVC117" s="5"/>
      <c r="IVD117" s="5"/>
      <c r="IVE117" s="5"/>
      <c r="IVF117" s="5"/>
      <c r="IVG117" s="5"/>
      <c r="IVH117" s="5"/>
      <c r="IVI117" s="5"/>
      <c r="IVJ117" s="5"/>
      <c r="IVK117" s="5"/>
      <c r="IVL117" s="5"/>
      <c r="IVM117" s="5"/>
      <c r="IVN117" s="5"/>
      <c r="IVO117" s="5"/>
      <c r="IVP117" s="5"/>
      <c r="IVQ117" s="5"/>
      <c r="IVR117" s="5"/>
      <c r="IVS117" s="5"/>
      <c r="IVT117" s="5"/>
      <c r="IVU117" s="5"/>
      <c r="IVV117" s="5"/>
      <c r="IVW117" s="5"/>
      <c r="IVX117" s="5"/>
      <c r="IVY117" s="5"/>
      <c r="IVZ117" s="5"/>
      <c r="IWA117" s="5"/>
      <c r="IWB117" s="5"/>
      <c r="IWC117" s="5"/>
      <c r="IWD117" s="5"/>
      <c r="IWE117" s="5"/>
      <c r="IWF117" s="5"/>
      <c r="IWG117" s="5"/>
      <c r="IWH117" s="5"/>
      <c r="IWI117" s="5"/>
      <c r="IWJ117" s="5"/>
      <c r="IWK117" s="5"/>
      <c r="IWL117" s="5"/>
      <c r="IWM117" s="5"/>
      <c r="IWN117" s="5"/>
      <c r="IWO117" s="5"/>
      <c r="IWP117" s="5"/>
      <c r="IWQ117" s="5"/>
      <c r="IWR117" s="5"/>
      <c r="IWS117" s="5"/>
      <c r="IWT117" s="5"/>
      <c r="IWU117" s="5"/>
      <c r="IWV117" s="5"/>
      <c r="IWW117" s="5"/>
      <c r="IWX117" s="5"/>
      <c r="IWY117" s="5"/>
      <c r="IWZ117" s="5"/>
      <c r="IXA117" s="5"/>
      <c r="IXB117" s="5"/>
      <c r="IXC117" s="5"/>
      <c r="IXD117" s="5"/>
      <c r="IXE117" s="5"/>
      <c r="IXF117" s="5"/>
      <c r="IXG117" s="5"/>
      <c r="IXH117" s="5"/>
      <c r="IXI117" s="5"/>
      <c r="IXJ117" s="5"/>
      <c r="IXK117" s="5"/>
      <c r="IXL117" s="5"/>
      <c r="IXM117" s="5"/>
      <c r="IXN117" s="5"/>
      <c r="IXO117" s="5"/>
      <c r="IXP117" s="5"/>
      <c r="IXQ117" s="5"/>
      <c r="IXR117" s="5"/>
      <c r="IXS117" s="5"/>
      <c r="IXT117" s="5"/>
      <c r="IXU117" s="5"/>
      <c r="IXV117" s="5"/>
      <c r="IXW117" s="5"/>
      <c r="IXX117" s="5"/>
      <c r="IXY117" s="5"/>
      <c r="IXZ117" s="5"/>
      <c r="IYA117" s="5"/>
      <c r="IYB117" s="5"/>
      <c r="IYC117" s="5"/>
      <c r="IYD117" s="5"/>
      <c r="IYE117" s="5"/>
      <c r="IYF117" s="5"/>
      <c r="IYG117" s="5"/>
      <c r="IYH117" s="5"/>
      <c r="IYI117" s="5"/>
      <c r="IYJ117" s="5"/>
      <c r="IYK117" s="5"/>
      <c r="IYL117" s="5"/>
      <c r="IYM117" s="5"/>
      <c r="IYN117" s="5"/>
      <c r="IYO117" s="5"/>
      <c r="IYP117" s="5"/>
      <c r="IYQ117" s="5"/>
      <c r="IYR117" s="5"/>
      <c r="IYS117" s="5"/>
      <c r="IYT117" s="5"/>
      <c r="IYU117" s="5"/>
      <c r="IYV117" s="5"/>
      <c r="IYW117" s="5"/>
      <c r="IYX117" s="5"/>
      <c r="IYY117" s="5"/>
      <c r="IYZ117" s="5"/>
      <c r="IZA117" s="5"/>
      <c r="IZB117" s="5"/>
      <c r="IZC117" s="5"/>
      <c r="IZD117" s="5"/>
      <c r="IZE117" s="5"/>
      <c r="IZF117" s="5"/>
      <c r="IZG117" s="5"/>
      <c r="IZH117" s="5"/>
      <c r="IZI117" s="5"/>
      <c r="IZJ117" s="5"/>
      <c r="IZK117" s="5"/>
      <c r="IZL117" s="5"/>
      <c r="IZM117" s="5"/>
      <c r="IZN117" s="5"/>
      <c r="IZO117" s="5"/>
      <c r="IZP117" s="5"/>
      <c r="IZQ117" s="5"/>
      <c r="IZR117" s="5"/>
      <c r="IZS117" s="5"/>
      <c r="IZT117" s="5"/>
      <c r="IZU117" s="5"/>
      <c r="IZV117" s="5"/>
      <c r="IZW117" s="5"/>
      <c r="IZX117" s="5"/>
      <c r="IZY117" s="5"/>
      <c r="IZZ117" s="5"/>
      <c r="JAA117" s="5"/>
      <c r="JAB117" s="5"/>
      <c r="JAC117" s="5"/>
      <c r="JAD117" s="5"/>
      <c r="JAE117" s="5"/>
      <c r="JAF117" s="5"/>
      <c r="JAG117" s="5"/>
      <c r="JAH117" s="5"/>
      <c r="JAI117" s="5"/>
      <c r="JAJ117" s="5"/>
      <c r="JAK117" s="5"/>
      <c r="JAL117" s="5"/>
      <c r="JAM117" s="5"/>
      <c r="JAN117" s="5"/>
      <c r="JAO117" s="5"/>
      <c r="JAP117" s="5"/>
      <c r="JAQ117" s="5"/>
      <c r="JAR117" s="5"/>
      <c r="JAS117" s="5"/>
      <c r="JAT117" s="5"/>
      <c r="JAU117" s="5"/>
      <c r="JAV117" s="5"/>
      <c r="JAW117" s="5"/>
      <c r="JAX117" s="5"/>
      <c r="JAY117" s="5"/>
      <c r="JAZ117" s="5"/>
      <c r="JBA117" s="5"/>
      <c r="JBB117" s="5"/>
      <c r="JBC117" s="5"/>
      <c r="JBD117" s="5"/>
      <c r="JBE117" s="5"/>
      <c r="JBF117" s="5"/>
      <c r="JBG117" s="5"/>
      <c r="JBH117" s="5"/>
      <c r="JBI117" s="5"/>
      <c r="JBJ117" s="5"/>
      <c r="JBK117" s="5"/>
      <c r="JBL117" s="5"/>
      <c r="JBM117" s="5"/>
      <c r="JBN117" s="5"/>
      <c r="JBO117" s="5"/>
      <c r="JBP117" s="5"/>
      <c r="JBQ117" s="5"/>
      <c r="JBR117" s="5"/>
      <c r="JBS117" s="5"/>
      <c r="JBT117" s="5"/>
      <c r="JBU117" s="5"/>
      <c r="JBV117" s="5"/>
      <c r="JBW117" s="5"/>
      <c r="JBX117" s="5"/>
      <c r="JBY117" s="5"/>
      <c r="JBZ117" s="5"/>
      <c r="JCA117" s="5"/>
      <c r="JCB117" s="5"/>
      <c r="JCC117" s="5"/>
      <c r="JCD117" s="5"/>
      <c r="JCE117" s="5"/>
      <c r="JCF117" s="5"/>
      <c r="JCG117" s="5"/>
      <c r="JCH117" s="5"/>
      <c r="JCI117" s="5"/>
      <c r="JCJ117" s="5"/>
      <c r="JCK117" s="5"/>
      <c r="JCL117" s="5"/>
      <c r="JCM117" s="5"/>
      <c r="JCN117" s="5"/>
      <c r="JCO117" s="5"/>
      <c r="JCP117" s="5"/>
      <c r="JCQ117" s="5"/>
      <c r="JCR117" s="5"/>
      <c r="JCS117" s="5"/>
      <c r="JCT117" s="5"/>
      <c r="JCU117" s="5"/>
      <c r="JCV117" s="5"/>
      <c r="JCW117" s="5"/>
      <c r="JCX117" s="5"/>
      <c r="JCY117" s="5"/>
      <c r="JCZ117" s="5"/>
      <c r="JDA117" s="5"/>
      <c r="JDB117" s="5"/>
      <c r="JDC117" s="5"/>
      <c r="JDD117" s="5"/>
      <c r="JDE117" s="5"/>
      <c r="JDF117" s="5"/>
      <c r="JDG117" s="5"/>
      <c r="JDH117" s="5"/>
      <c r="JDI117" s="5"/>
      <c r="JDJ117" s="5"/>
      <c r="JDK117" s="5"/>
      <c r="JDL117" s="5"/>
      <c r="JDM117" s="5"/>
      <c r="JDN117" s="5"/>
      <c r="JDO117" s="5"/>
      <c r="JDP117" s="5"/>
      <c r="JDQ117" s="5"/>
      <c r="JDR117" s="5"/>
      <c r="JDS117" s="5"/>
      <c r="JDT117" s="5"/>
      <c r="JDU117" s="5"/>
      <c r="JDV117" s="5"/>
      <c r="JDW117" s="5"/>
      <c r="JDX117" s="5"/>
      <c r="JDY117" s="5"/>
      <c r="JDZ117" s="5"/>
      <c r="JEA117" s="5"/>
      <c r="JEB117" s="5"/>
      <c r="JEC117" s="5"/>
      <c r="JED117" s="5"/>
      <c r="JEE117" s="5"/>
      <c r="JEF117" s="5"/>
      <c r="JEG117" s="5"/>
      <c r="JEH117" s="5"/>
      <c r="JEI117" s="5"/>
      <c r="JEJ117" s="5"/>
      <c r="JEK117" s="5"/>
      <c r="JEL117" s="5"/>
      <c r="JEM117" s="5"/>
      <c r="JEN117" s="5"/>
      <c r="JEO117" s="5"/>
      <c r="JEP117" s="5"/>
      <c r="JEQ117" s="5"/>
      <c r="JER117" s="5"/>
      <c r="JES117" s="5"/>
      <c r="JET117" s="5"/>
      <c r="JEU117" s="5"/>
      <c r="JEV117" s="5"/>
      <c r="JEW117" s="5"/>
      <c r="JEX117" s="5"/>
      <c r="JEY117" s="5"/>
      <c r="JEZ117" s="5"/>
      <c r="JFA117" s="5"/>
      <c r="JFB117" s="5"/>
      <c r="JFC117" s="5"/>
      <c r="JFD117" s="5"/>
      <c r="JFE117" s="5"/>
      <c r="JFF117" s="5"/>
      <c r="JFG117" s="5"/>
      <c r="JFH117" s="5"/>
      <c r="JFI117" s="5"/>
      <c r="JFJ117" s="5"/>
      <c r="JFK117" s="5"/>
      <c r="JFL117" s="5"/>
      <c r="JFM117" s="5"/>
      <c r="JFN117" s="5"/>
      <c r="JFO117" s="5"/>
      <c r="JFP117" s="5"/>
      <c r="JFQ117" s="5"/>
      <c r="JFR117" s="5"/>
      <c r="JFS117" s="5"/>
      <c r="JFT117" s="5"/>
      <c r="JFU117" s="5"/>
      <c r="JFV117" s="5"/>
      <c r="JFW117" s="5"/>
      <c r="JFX117" s="5"/>
      <c r="JFY117" s="5"/>
      <c r="JFZ117" s="5"/>
      <c r="JGA117" s="5"/>
      <c r="JGB117" s="5"/>
      <c r="JGC117" s="5"/>
      <c r="JGD117" s="5"/>
      <c r="JGE117" s="5"/>
      <c r="JGF117" s="5"/>
      <c r="JGG117" s="5"/>
      <c r="JGH117" s="5"/>
      <c r="JGI117" s="5"/>
      <c r="JGJ117" s="5"/>
      <c r="JGK117" s="5"/>
      <c r="JGL117" s="5"/>
      <c r="JGM117" s="5"/>
      <c r="JGN117" s="5"/>
      <c r="JGO117" s="5"/>
      <c r="JGP117" s="5"/>
      <c r="JGQ117" s="5"/>
      <c r="JGR117" s="5"/>
      <c r="JGS117" s="5"/>
      <c r="JGT117" s="5"/>
      <c r="JGU117" s="5"/>
      <c r="JGV117" s="5"/>
      <c r="JGW117" s="5"/>
      <c r="JGX117" s="5"/>
      <c r="JGY117" s="5"/>
      <c r="JGZ117" s="5"/>
      <c r="JHA117" s="5"/>
      <c r="JHB117" s="5"/>
      <c r="JHC117" s="5"/>
      <c r="JHD117" s="5"/>
      <c r="JHE117" s="5"/>
      <c r="JHF117" s="5"/>
      <c r="JHG117" s="5"/>
      <c r="JHH117" s="5"/>
      <c r="JHI117" s="5"/>
      <c r="JHJ117" s="5"/>
      <c r="JHK117" s="5"/>
      <c r="JHL117" s="5"/>
      <c r="JHM117" s="5"/>
      <c r="JHN117" s="5"/>
      <c r="JHO117" s="5"/>
      <c r="JHP117" s="5"/>
      <c r="JHQ117" s="5"/>
      <c r="JHR117" s="5"/>
      <c r="JHS117" s="5"/>
      <c r="JHT117" s="5"/>
      <c r="JHU117" s="5"/>
      <c r="JHV117" s="5"/>
      <c r="JHW117" s="5"/>
      <c r="JHX117" s="5"/>
      <c r="JHY117" s="5"/>
      <c r="JHZ117" s="5"/>
      <c r="JIA117" s="5"/>
      <c r="JIB117" s="5"/>
      <c r="JIC117" s="5"/>
      <c r="JID117" s="5"/>
      <c r="JIE117" s="5"/>
      <c r="JIF117" s="5"/>
      <c r="JIG117" s="5"/>
      <c r="JIH117" s="5"/>
      <c r="JII117" s="5"/>
      <c r="JIJ117" s="5"/>
      <c r="JIK117" s="5"/>
      <c r="JIL117" s="5"/>
      <c r="JIM117" s="5"/>
      <c r="JIN117" s="5"/>
      <c r="JIO117" s="5"/>
      <c r="JIP117" s="5"/>
      <c r="JIQ117" s="5"/>
      <c r="JIR117" s="5"/>
      <c r="JIS117" s="5"/>
      <c r="JIT117" s="5"/>
      <c r="JIU117" s="5"/>
      <c r="JIV117" s="5"/>
      <c r="JIW117" s="5"/>
      <c r="JIX117" s="5"/>
      <c r="JIY117" s="5"/>
      <c r="JIZ117" s="5"/>
      <c r="JJA117" s="5"/>
      <c r="JJB117" s="5"/>
      <c r="JJC117" s="5"/>
      <c r="JJD117" s="5"/>
      <c r="JJE117" s="5"/>
      <c r="JJF117" s="5"/>
      <c r="JJG117" s="5"/>
      <c r="JJH117" s="5"/>
      <c r="JJI117" s="5"/>
      <c r="JJJ117" s="5"/>
      <c r="JJK117" s="5"/>
      <c r="JJL117" s="5"/>
      <c r="JJM117" s="5"/>
      <c r="JJN117" s="5"/>
      <c r="JJO117" s="5"/>
      <c r="JJP117" s="5"/>
      <c r="JJQ117" s="5"/>
      <c r="JJR117" s="5"/>
      <c r="JJS117" s="5"/>
      <c r="JJT117" s="5"/>
      <c r="JJU117" s="5"/>
      <c r="JJV117" s="5"/>
      <c r="JJW117" s="5"/>
      <c r="JJX117" s="5"/>
      <c r="JJY117" s="5"/>
      <c r="JJZ117" s="5"/>
      <c r="JKA117" s="5"/>
      <c r="JKB117" s="5"/>
      <c r="JKC117" s="5"/>
      <c r="JKD117" s="5"/>
      <c r="JKE117" s="5"/>
      <c r="JKF117" s="5"/>
      <c r="JKG117" s="5"/>
      <c r="JKH117" s="5"/>
      <c r="JKI117" s="5"/>
      <c r="JKJ117" s="5"/>
      <c r="JKK117" s="5"/>
      <c r="JKL117" s="5"/>
      <c r="JKM117" s="5"/>
      <c r="JKN117" s="5"/>
      <c r="JKO117" s="5"/>
      <c r="JKP117" s="5"/>
      <c r="JKQ117" s="5"/>
      <c r="JKR117" s="5"/>
      <c r="JKS117" s="5"/>
      <c r="JKT117" s="5"/>
      <c r="JKU117" s="5"/>
      <c r="JKV117" s="5"/>
      <c r="JKW117" s="5"/>
      <c r="JKX117" s="5"/>
      <c r="JKY117" s="5"/>
      <c r="JKZ117" s="5"/>
      <c r="JLA117" s="5"/>
      <c r="JLB117" s="5"/>
      <c r="JLC117" s="5"/>
      <c r="JLD117" s="5"/>
      <c r="JLE117" s="5"/>
      <c r="JLF117" s="5"/>
      <c r="JLG117" s="5"/>
      <c r="JLH117" s="5"/>
      <c r="JLI117" s="5"/>
      <c r="JLJ117" s="5"/>
      <c r="JLK117" s="5"/>
      <c r="JLL117" s="5"/>
      <c r="JLM117" s="5"/>
      <c r="JLN117" s="5"/>
      <c r="JLO117" s="5"/>
      <c r="JLP117" s="5"/>
      <c r="JLQ117" s="5"/>
      <c r="JLR117" s="5"/>
      <c r="JLS117" s="5"/>
      <c r="JLT117" s="5"/>
      <c r="JLU117" s="5"/>
      <c r="JLV117" s="5"/>
      <c r="JLW117" s="5"/>
      <c r="JLX117" s="5"/>
      <c r="JLY117" s="5"/>
      <c r="JLZ117" s="5"/>
      <c r="JMA117" s="5"/>
      <c r="JMB117" s="5"/>
      <c r="JMC117" s="5"/>
      <c r="JMD117" s="5"/>
      <c r="JME117" s="5"/>
      <c r="JMF117" s="5"/>
      <c r="JMG117" s="5"/>
      <c r="JMH117" s="5"/>
      <c r="JMI117" s="5"/>
      <c r="JMJ117" s="5"/>
      <c r="JMK117" s="5"/>
      <c r="JML117" s="5"/>
      <c r="JMM117" s="5"/>
      <c r="JMN117" s="5"/>
      <c r="JMO117" s="5"/>
      <c r="JMP117" s="5"/>
      <c r="JMQ117" s="5"/>
      <c r="JMR117" s="5"/>
      <c r="JMS117" s="5"/>
      <c r="JMT117" s="5"/>
      <c r="JMU117" s="5"/>
      <c r="JMV117" s="5"/>
      <c r="JMW117" s="5"/>
      <c r="JMX117" s="5"/>
      <c r="JMY117" s="5"/>
      <c r="JMZ117" s="5"/>
      <c r="JNA117" s="5"/>
      <c r="JNB117" s="5"/>
      <c r="JNC117" s="5"/>
      <c r="JND117" s="5"/>
      <c r="JNE117" s="5"/>
      <c r="JNF117" s="5"/>
      <c r="JNG117" s="5"/>
      <c r="JNH117" s="5"/>
      <c r="JNI117" s="5"/>
      <c r="JNJ117" s="5"/>
      <c r="JNK117" s="5"/>
      <c r="JNL117" s="5"/>
      <c r="JNM117" s="5"/>
      <c r="JNN117" s="5"/>
      <c r="JNO117" s="5"/>
      <c r="JNP117" s="5"/>
      <c r="JNQ117" s="5"/>
      <c r="JNR117" s="5"/>
      <c r="JNS117" s="5"/>
      <c r="JNT117" s="5"/>
      <c r="JNU117" s="5"/>
      <c r="JNV117" s="5"/>
      <c r="JNW117" s="5"/>
      <c r="JNX117" s="5"/>
      <c r="JNY117" s="5"/>
      <c r="JNZ117" s="5"/>
      <c r="JOA117" s="5"/>
      <c r="JOB117" s="5"/>
      <c r="JOC117" s="5"/>
      <c r="JOD117" s="5"/>
      <c r="JOE117" s="5"/>
      <c r="JOF117" s="5"/>
      <c r="JOG117" s="5"/>
      <c r="JOH117" s="5"/>
      <c r="JOI117" s="5"/>
      <c r="JOJ117" s="5"/>
      <c r="JOK117" s="5"/>
      <c r="JOL117" s="5"/>
      <c r="JOM117" s="5"/>
      <c r="JON117" s="5"/>
      <c r="JOO117" s="5"/>
      <c r="JOP117" s="5"/>
      <c r="JOQ117" s="5"/>
      <c r="JOR117" s="5"/>
      <c r="JOS117" s="5"/>
      <c r="JOT117" s="5"/>
      <c r="JOU117" s="5"/>
      <c r="JOV117" s="5"/>
      <c r="JOW117" s="5"/>
      <c r="JOX117" s="5"/>
      <c r="JOY117" s="5"/>
      <c r="JOZ117" s="5"/>
      <c r="JPA117" s="5"/>
      <c r="JPB117" s="5"/>
      <c r="JPC117" s="5"/>
      <c r="JPD117" s="5"/>
      <c r="JPE117" s="5"/>
      <c r="JPF117" s="5"/>
      <c r="JPG117" s="5"/>
      <c r="JPH117" s="5"/>
      <c r="JPI117" s="5"/>
      <c r="JPJ117" s="5"/>
      <c r="JPK117" s="5"/>
      <c r="JPL117" s="5"/>
      <c r="JPM117" s="5"/>
      <c r="JPN117" s="5"/>
      <c r="JPO117" s="5"/>
      <c r="JPP117" s="5"/>
      <c r="JPQ117" s="5"/>
      <c r="JPR117" s="5"/>
      <c r="JPS117" s="5"/>
      <c r="JPT117" s="5"/>
      <c r="JPU117" s="5"/>
      <c r="JPV117" s="5"/>
      <c r="JPW117" s="5"/>
      <c r="JPX117" s="5"/>
      <c r="JPY117" s="5"/>
      <c r="JPZ117" s="5"/>
      <c r="JQA117" s="5"/>
      <c r="JQB117" s="5"/>
      <c r="JQC117" s="5"/>
      <c r="JQD117" s="5"/>
      <c r="JQE117" s="5"/>
      <c r="JQF117" s="5"/>
      <c r="JQG117" s="5"/>
      <c r="JQH117" s="5"/>
      <c r="JQI117" s="5"/>
      <c r="JQJ117" s="5"/>
      <c r="JQK117" s="5"/>
      <c r="JQL117" s="5"/>
      <c r="JQM117" s="5"/>
      <c r="JQN117" s="5"/>
      <c r="JQO117" s="5"/>
      <c r="JQP117" s="5"/>
      <c r="JQQ117" s="5"/>
      <c r="JQR117" s="5"/>
      <c r="JQS117" s="5"/>
      <c r="JQT117" s="5"/>
      <c r="JQU117" s="5"/>
      <c r="JQV117" s="5"/>
      <c r="JQW117" s="5"/>
      <c r="JQX117" s="5"/>
      <c r="JQY117" s="5"/>
      <c r="JQZ117" s="5"/>
      <c r="JRA117" s="5"/>
      <c r="JRB117" s="5"/>
      <c r="JRC117" s="5"/>
      <c r="JRD117" s="5"/>
      <c r="JRE117" s="5"/>
      <c r="JRF117" s="5"/>
      <c r="JRG117" s="5"/>
      <c r="JRH117" s="5"/>
      <c r="JRI117" s="5"/>
      <c r="JRJ117" s="5"/>
      <c r="JRK117" s="5"/>
      <c r="JRL117" s="5"/>
      <c r="JRM117" s="5"/>
      <c r="JRN117" s="5"/>
      <c r="JRO117" s="5"/>
      <c r="JRP117" s="5"/>
      <c r="JRQ117" s="5"/>
      <c r="JRR117" s="5"/>
      <c r="JRS117" s="5"/>
      <c r="JRT117" s="5"/>
      <c r="JRU117" s="5"/>
      <c r="JRV117" s="5"/>
      <c r="JRW117" s="5"/>
      <c r="JRX117" s="5"/>
      <c r="JRY117" s="5"/>
      <c r="JRZ117" s="5"/>
      <c r="JSA117" s="5"/>
      <c r="JSB117" s="5"/>
      <c r="JSC117" s="5"/>
      <c r="JSD117" s="5"/>
      <c r="JSE117" s="5"/>
      <c r="JSF117" s="5"/>
      <c r="JSG117" s="5"/>
      <c r="JSH117" s="5"/>
      <c r="JSI117" s="5"/>
      <c r="JSJ117" s="5"/>
      <c r="JSK117" s="5"/>
      <c r="JSL117" s="5"/>
      <c r="JSM117" s="5"/>
      <c r="JSN117" s="5"/>
      <c r="JSO117" s="5"/>
      <c r="JSP117" s="5"/>
      <c r="JSQ117" s="5"/>
      <c r="JSR117" s="5"/>
      <c r="JSS117" s="5"/>
      <c r="JST117" s="5"/>
      <c r="JSU117" s="5"/>
      <c r="JSV117" s="5"/>
      <c r="JSW117" s="5"/>
      <c r="JSX117" s="5"/>
      <c r="JSY117" s="5"/>
      <c r="JSZ117" s="5"/>
      <c r="JTA117" s="5"/>
      <c r="JTB117" s="5"/>
      <c r="JTC117" s="5"/>
      <c r="JTD117" s="5"/>
      <c r="JTE117" s="5"/>
      <c r="JTF117" s="5"/>
      <c r="JTG117" s="5"/>
      <c r="JTH117" s="5"/>
      <c r="JTI117" s="5"/>
      <c r="JTJ117" s="5"/>
      <c r="JTK117" s="5"/>
      <c r="JTL117" s="5"/>
      <c r="JTM117" s="5"/>
      <c r="JTN117" s="5"/>
      <c r="JTO117" s="5"/>
      <c r="JTP117" s="5"/>
      <c r="JTQ117" s="5"/>
      <c r="JTR117" s="5"/>
      <c r="JTS117" s="5"/>
      <c r="JTT117" s="5"/>
      <c r="JTU117" s="5"/>
      <c r="JTV117" s="5"/>
      <c r="JTW117" s="5"/>
      <c r="JTX117" s="5"/>
      <c r="JTY117" s="5"/>
      <c r="JTZ117" s="5"/>
      <c r="JUA117" s="5"/>
      <c r="JUB117" s="5"/>
      <c r="JUC117" s="5"/>
      <c r="JUD117" s="5"/>
      <c r="JUE117" s="5"/>
      <c r="JUF117" s="5"/>
      <c r="JUG117" s="5"/>
      <c r="JUH117" s="5"/>
      <c r="JUI117" s="5"/>
      <c r="JUJ117" s="5"/>
      <c r="JUK117" s="5"/>
      <c r="JUL117" s="5"/>
      <c r="JUM117" s="5"/>
      <c r="JUN117" s="5"/>
      <c r="JUO117" s="5"/>
      <c r="JUP117" s="5"/>
      <c r="JUQ117" s="5"/>
      <c r="JUR117" s="5"/>
      <c r="JUS117" s="5"/>
      <c r="JUT117" s="5"/>
      <c r="JUU117" s="5"/>
      <c r="JUV117" s="5"/>
      <c r="JUW117" s="5"/>
      <c r="JUX117" s="5"/>
      <c r="JUY117" s="5"/>
      <c r="JUZ117" s="5"/>
      <c r="JVA117" s="5"/>
      <c r="JVB117" s="5"/>
      <c r="JVC117" s="5"/>
      <c r="JVD117" s="5"/>
      <c r="JVE117" s="5"/>
      <c r="JVF117" s="5"/>
      <c r="JVG117" s="5"/>
      <c r="JVH117" s="5"/>
      <c r="JVI117" s="5"/>
      <c r="JVJ117" s="5"/>
      <c r="JVK117" s="5"/>
      <c r="JVL117" s="5"/>
      <c r="JVM117" s="5"/>
      <c r="JVN117" s="5"/>
      <c r="JVO117" s="5"/>
      <c r="JVP117" s="5"/>
      <c r="JVQ117" s="5"/>
      <c r="JVR117" s="5"/>
      <c r="JVS117" s="5"/>
      <c r="JVT117" s="5"/>
      <c r="JVU117" s="5"/>
      <c r="JVV117" s="5"/>
      <c r="JVW117" s="5"/>
      <c r="JVX117" s="5"/>
      <c r="JVY117" s="5"/>
      <c r="JVZ117" s="5"/>
      <c r="JWA117" s="5"/>
      <c r="JWB117" s="5"/>
      <c r="JWC117" s="5"/>
      <c r="JWD117" s="5"/>
      <c r="JWE117" s="5"/>
      <c r="JWF117" s="5"/>
      <c r="JWG117" s="5"/>
      <c r="JWH117" s="5"/>
      <c r="JWI117" s="5"/>
      <c r="JWJ117" s="5"/>
      <c r="JWK117" s="5"/>
      <c r="JWL117" s="5"/>
      <c r="JWM117" s="5"/>
      <c r="JWN117" s="5"/>
      <c r="JWO117" s="5"/>
      <c r="JWP117" s="5"/>
      <c r="JWQ117" s="5"/>
      <c r="JWR117" s="5"/>
      <c r="JWS117" s="5"/>
      <c r="JWT117" s="5"/>
      <c r="JWU117" s="5"/>
      <c r="JWV117" s="5"/>
      <c r="JWW117" s="5"/>
      <c r="JWX117" s="5"/>
      <c r="JWY117" s="5"/>
      <c r="JWZ117" s="5"/>
      <c r="JXA117" s="5"/>
      <c r="JXB117" s="5"/>
      <c r="JXC117" s="5"/>
      <c r="JXD117" s="5"/>
      <c r="JXE117" s="5"/>
      <c r="JXF117" s="5"/>
      <c r="JXG117" s="5"/>
      <c r="JXH117" s="5"/>
      <c r="JXI117" s="5"/>
      <c r="JXJ117" s="5"/>
      <c r="JXK117" s="5"/>
      <c r="JXL117" s="5"/>
      <c r="JXM117" s="5"/>
      <c r="JXN117" s="5"/>
      <c r="JXO117" s="5"/>
      <c r="JXP117" s="5"/>
      <c r="JXQ117" s="5"/>
      <c r="JXR117" s="5"/>
      <c r="JXS117" s="5"/>
      <c r="JXT117" s="5"/>
      <c r="JXU117" s="5"/>
      <c r="JXV117" s="5"/>
      <c r="JXW117" s="5"/>
      <c r="JXX117" s="5"/>
      <c r="JXY117" s="5"/>
      <c r="JXZ117" s="5"/>
      <c r="JYA117" s="5"/>
      <c r="JYB117" s="5"/>
      <c r="JYC117" s="5"/>
      <c r="JYD117" s="5"/>
      <c r="JYE117" s="5"/>
      <c r="JYF117" s="5"/>
      <c r="JYG117" s="5"/>
      <c r="JYH117" s="5"/>
      <c r="JYI117" s="5"/>
      <c r="JYJ117" s="5"/>
      <c r="JYK117" s="5"/>
      <c r="JYL117" s="5"/>
      <c r="JYM117" s="5"/>
      <c r="JYN117" s="5"/>
      <c r="JYO117" s="5"/>
      <c r="JYP117" s="5"/>
      <c r="JYQ117" s="5"/>
      <c r="JYR117" s="5"/>
      <c r="JYS117" s="5"/>
      <c r="JYT117" s="5"/>
      <c r="JYU117" s="5"/>
      <c r="JYV117" s="5"/>
      <c r="JYW117" s="5"/>
      <c r="JYX117" s="5"/>
      <c r="JYY117" s="5"/>
      <c r="JYZ117" s="5"/>
      <c r="JZA117" s="5"/>
      <c r="JZB117" s="5"/>
      <c r="JZC117" s="5"/>
      <c r="JZD117" s="5"/>
      <c r="JZE117" s="5"/>
      <c r="JZF117" s="5"/>
      <c r="JZG117" s="5"/>
      <c r="JZH117" s="5"/>
      <c r="JZI117" s="5"/>
      <c r="JZJ117" s="5"/>
      <c r="JZK117" s="5"/>
      <c r="JZL117" s="5"/>
      <c r="JZM117" s="5"/>
      <c r="JZN117" s="5"/>
      <c r="JZO117" s="5"/>
      <c r="JZP117" s="5"/>
      <c r="JZQ117" s="5"/>
      <c r="JZR117" s="5"/>
      <c r="JZS117" s="5"/>
      <c r="JZT117" s="5"/>
      <c r="JZU117" s="5"/>
      <c r="JZV117" s="5"/>
      <c r="JZW117" s="5"/>
      <c r="JZX117" s="5"/>
      <c r="JZY117" s="5"/>
      <c r="JZZ117" s="5"/>
      <c r="KAA117" s="5"/>
      <c r="KAB117" s="5"/>
      <c r="KAC117" s="5"/>
      <c r="KAD117" s="5"/>
      <c r="KAE117" s="5"/>
      <c r="KAF117" s="5"/>
      <c r="KAG117" s="5"/>
      <c r="KAH117" s="5"/>
      <c r="KAI117" s="5"/>
      <c r="KAJ117" s="5"/>
      <c r="KAK117" s="5"/>
      <c r="KAL117" s="5"/>
      <c r="KAM117" s="5"/>
      <c r="KAN117" s="5"/>
      <c r="KAO117" s="5"/>
      <c r="KAP117" s="5"/>
      <c r="KAQ117" s="5"/>
      <c r="KAR117" s="5"/>
      <c r="KAS117" s="5"/>
      <c r="KAT117" s="5"/>
      <c r="KAU117" s="5"/>
      <c r="KAV117" s="5"/>
      <c r="KAW117" s="5"/>
      <c r="KAX117" s="5"/>
      <c r="KAY117" s="5"/>
      <c r="KAZ117" s="5"/>
      <c r="KBA117" s="5"/>
      <c r="KBB117" s="5"/>
      <c r="KBC117" s="5"/>
      <c r="KBD117" s="5"/>
      <c r="KBE117" s="5"/>
      <c r="KBF117" s="5"/>
      <c r="KBG117" s="5"/>
      <c r="KBH117" s="5"/>
      <c r="KBI117" s="5"/>
      <c r="KBJ117" s="5"/>
      <c r="KBK117" s="5"/>
      <c r="KBL117" s="5"/>
      <c r="KBM117" s="5"/>
      <c r="KBN117" s="5"/>
      <c r="KBO117" s="5"/>
      <c r="KBP117" s="5"/>
      <c r="KBQ117" s="5"/>
      <c r="KBR117" s="5"/>
      <c r="KBS117" s="5"/>
      <c r="KBT117" s="5"/>
      <c r="KBU117" s="5"/>
      <c r="KBV117" s="5"/>
      <c r="KBW117" s="5"/>
      <c r="KBX117" s="5"/>
      <c r="KBY117" s="5"/>
      <c r="KBZ117" s="5"/>
      <c r="KCA117" s="5"/>
      <c r="KCB117" s="5"/>
      <c r="KCC117" s="5"/>
      <c r="KCD117" s="5"/>
      <c r="KCE117" s="5"/>
      <c r="KCF117" s="5"/>
      <c r="KCG117" s="5"/>
      <c r="KCH117" s="5"/>
      <c r="KCI117" s="5"/>
      <c r="KCJ117" s="5"/>
      <c r="KCK117" s="5"/>
      <c r="KCL117" s="5"/>
      <c r="KCM117" s="5"/>
      <c r="KCN117" s="5"/>
      <c r="KCO117" s="5"/>
      <c r="KCP117" s="5"/>
      <c r="KCQ117" s="5"/>
      <c r="KCR117" s="5"/>
      <c r="KCS117" s="5"/>
      <c r="KCT117" s="5"/>
      <c r="KCU117" s="5"/>
      <c r="KCV117" s="5"/>
      <c r="KCW117" s="5"/>
      <c r="KCX117" s="5"/>
      <c r="KCY117" s="5"/>
      <c r="KCZ117" s="5"/>
      <c r="KDA117" s="5"/>
      <c r="KDB117" s="5"/>
      <c r="KDC117" s="5"/>
      <c r="KDD117" s="5"/>
      <c r="KDE117" s="5"/>
      <c r="KDF117" s="5"/>
      <c r="KDG117" s="5"/>
      <c r="KDH117" s="5"/>
      <c r="KDI117" s="5"/>
      <c r="KDJ117" s="5"/>
      <c r="KDK117" s="5"/>
      <c r="KDL117" s="5"/>
      <c r="KDM117" s="5"/>
      <c r="KDN117" s="5"/>
      <c r="KDO117" s="5"/>
      <c r="KDP117" s="5"/>
      <c r="KDQ117" s="5"/>
      <c r="KDR117" s="5"/>
      <c r="KDS117" s="5"/>
      <c r="KDT117" s="5"/>
      <c r="KDU117" s="5"/>
      <c r="KDV117" s="5"/>
      <c r="KDW117" s="5"/>
      <c r="KDX117" s="5"/>
      <c r="KDY117" s="5"/>
      <c r="KDZ117" s="5"/>
      <c r="KEA117" s="5"/>
      <c r="KEB117" s="5"/>
      <c r="KEC117" s="5"/>
      <c r="KED117" s="5"/>
      <c r="KEE117" s="5"/>
      <c r="KEF117" s="5"/>
      <c r="KEG117" s="5"/>
      <c r="KEH117" s="5"/>
      <c r="KEI117" s="5"/>
      <c r="KEJ117" s="5"/>
      <c r="KEK117" s="5"/>
      <c r="KEL117" s="5"/>
      <c r="KEM117" s="5"/>
      <c r="KEN117" s="5"/>
      <c r="KEO117" s="5"/>
      <c r="KEP117" s="5"/>
      <c r="KEQ117" s="5"/>
      <c r="KER117" s="5"/>
      <c r="KES117" s="5"/>
      <c r="KET117" s="5"/>
      <c r="KEU117" s="5"/>
      <c r="KEV117" s="5"/>
      <c r="KEW117" s="5"/>
      <c r="KEX117" s="5"/>
      <c r="KEY117" s="5"/>
      <c r="KEZ117" s="5"/>
      <c r="KFA117" s="5"/>
      <c r="KFB117" s="5"/>
      <c r="KFC117" s="5"/>
      <c r="KFD117" s="5"/>
      <c r="KFE117" s="5"/>
      <c r="KFF117" s="5"/>
      <c r="KFG117" s="5"/>
      <c r="KFH117" s="5"/>
      <c r="KFI117" s="5"/>
      <c r="KFJ117" s="5"/>
      <c r="KFK117" s="5"/>
      <c r="KFL117" s="5"/>
      <c r="KFM117" s="5"/>
      <c r="KFN117" s="5"/>
      <c r="KFO117" s="5"/>
      <c r="KFP117" s="5"/>
      <c r="KFQ117" s="5"/>
      <c r="KFR117" s="5"/>
      <c r="KFS117" s="5"/>
      <c r="KFT117" s="5"/>
      <c r="KFU117" s="5"/>
      <c r="KFV117" s="5"/>
      <c r="KFW117" s="5"/>
      <c r="KFX117" s="5"/>
      <c r="KFY117" s="5"/>
      <c r="KFZ117" s="5"/>
      <c r="KGA117" s="5"/>
      <c r="KGB117" s="5"/>
      <c r="KGC117" s="5"/>
      <c r="KGD117" s="5"/>
      <c r="KGE117" s="5"/>
      <c r="KGF117" s="5"/>
      <c r="KGG117" s="5"/>
      <c r="KGH117" s="5"/>
      <c r="KGI117" s="5"/>
      <c r="KGJ117" s="5"/>
      <c r="KGK117" s="5"/>
      <c r="KGL117" s="5"/>
      <c r="KGM117" s="5"/>
      <c r="KGN117" s="5"/>
      <c r="KGO117" s="5"/>
      <c r="KGP117" s="5"/>
      <c r="KGQ117" s="5"/>
      <c r="KGR117" s="5"/>
      <c r="KGS117" s="5"/>
      <c r="KGT117" s="5"/>
      <c r="KGU117" s="5"/>
      <c r="KGV117" s="5"/>
      <c r="KGW117" s="5"/>
      <c r="KGX117" s="5"/>
      <c r="KGY117" s="5"/>
      <c r="KGZ117" s="5"/>
      <c r="KHA117" s="5"/>
      <c r="KHB117" s="5"/>
      <c r="KHC117" s="5"/>
      <c r="KHD117" s="5"/>
      <c r="KHE117" s="5"/>
      <c r="KHF117" s="5"/>
      <c r="KHG117" s="5"/>
      <c r="KHH117" s="5"/>
      <c r="KHI117" s="5"/>
      <c r="KHJ117" s="5"/>
      <c r="KHK117" s="5"/>
      <c r="KHL117" s="5"/>
      <c r="KHM117" s="5"/>
      <c r="KHN117" s="5"/>
      <c r="KHO117" s="5"/>
      <c r="KHP117" s="5"/>
      <c r="KHQ117" s="5"/>
      <c r="KHR117" s="5"/>
      <c r="KHS117" s="5"/>
      <c r="KHT117" s="5"/>
      <c r="KHU117" s="5"/>
      <c r="KHV117" s="5"/>
      <c r="KHW117" s="5"/>
      <c r="KHX117" s="5"/>
      <c r="KHY117" s="5"/>
      <c r="KHZ117" s="5"/>
      <c r="KIA117" s="5"/>
      <c r="KIB117" s="5"/>
      <c r="KIC117" s="5"/>
      <c r="KID117" s="5"/>
      <c r="KIE117" s="5"/>
      <c r="KIF117" s="5"/>
      <c r="KIG117" s="5"/>
      <c r="KIH117" s="5"/>
      <c r="KII117" s="5"/>
      <c r="KIJ117" s="5"/>
      <c r="KIK117" s="5"/>
      <c r="KIL117" s="5"/>
      <c r="KIM117" s="5"/>
      <c r="KIN117" s="5"/>
      <c r="KIO117" s="5"/>
      <c r="KIP117" s="5"/>
      <c r="KIQ117" s="5"/>
      <c r="KIR117" s="5"/>
      <c r="KIS117" s="5"/>
      <c r="KIT117" s="5"/>
      <c r="KIU117" s="5"/>
      <c r="KIV117" s="5"/>
      <c r="KIW117" s="5"/>
      <c r="KIX117" s="5"/>
      <c r="KIY117" s="5"/>
      <c r="KIZ117" s="5"/>
      <c r="KJA117" s="5"/>
      <c r="KJB117" s="5"/>
      <c r="KJC117" s="5"/>
      <c r="KJD117" s="5"/>
      <c r="KJE117" s="5"/>
      <c r="KJF117" s="5"/>
      <c r="KJG117" s="5"/>
      <c r="KJH117" s="5"/>
      <c r="KJI117" s="5"/>
      <c r="KJJ117" s="5"/>
      <c r="KJK117" s="5"/>
      <c r="KJL117" s="5"/>
      <c r="KJM117" s="5"/>
      <c r="KJN117" s="5"/>
      <c r="KJO117" s="5"/>
      <c r="KJP117" s="5"/>
      <c r="KJQ117" s="5"/>
      <c r="KJR117" s="5"/>
      <c r="KJS117" s="5"/>
      <c r="KJT117" s="5"/>
      <c r="KJU117" s="5"/>
      <c r="KJV117" s="5"/>
      <c r="KJW117" s="5"/>
      <c r="KJX117" s="5"/>
      <c r="KJY117" s="5"/>
      <c r="KJZ117" s="5"/>
      <c r="KKA117" s="5"/>
      <c r="KKB117" s="5"/>
      <c r="KKC117" s="5"/>
      <c r="KKD117" s="5"/>
      <c r="KKE117" s="5"/>
      <c r="KKF117" s="5"/>
      <c r="KKG117" s="5"/>
      <c r="KKH117" s="5"/>
      <c r="KKI117" s="5"/>
      <c r="KKJ117" s="5"/>
      <c r="KKK117" s="5"/>
      <c r="KKL117" s="5"/>
      <c r="KKM117" s="5"/>
      <c r="KKN117" s="5"/>
      <c r="KKO117" s="5"/>
      <c r="KKP117" s="5"/>
      <c r="KKQ117" s="5"/>
      <c r="KKR117" s="5"/>
      <c r="KKS117" s="5"/>
      <c r="KKT117" s="5"/>
      <c r="KKU117" s="5"/>
      <c r="KKV117" s="5"/>
      <c r="KKW117" s="5"/>
      <c r="KKX117" s="5"/>
      <c r="KKY117" s="5"/>
      <c r="KKZ117" s="5"/>
      <c r="KLA117" s="5"/>
      <c r="KLB117" s="5"/>
      <c r="KLC117" s="5"/>
      <c r="KLD117" s="5"/>
      <c r="KLE117" s="5"/>
      <c r="KLF117" s="5"/>
      <c r="KLG117" s="5"/>
      <c r="KLH117" s="5"/>
      <c r="KLI117" s="5"/>
      <c r="KLJ117" s="5"/>
      <c r="KLK117" s="5"/>
      <c r="KLL117" s="5"/>
      <c r="KLM117" s="5"/>
      <c r="KLN117" s="5"/>
      <c r="KLO117" s="5"/>
      <c r="KLP117" s="5"/>
      <c r="KLQ117" s="5"/>
      <c r="KLR117" s="5"/>
      <c r="KLS117" s="5"/>
      <c r="KLT117" s="5"/>
      <c r="KLU117" s="5"/>
      <c r="KLV117" s="5"/>
      <c r="KLW117" s="5"/>
      <c r="KLX117" s="5"/>
      <c r="KLY117" s="5"/>
      <c r="KLZ117" s="5"/>
      <c r="KMA117" s="5"/>
      <c r="KMB117" s="5"/>
      <c r="KMC117" s="5"/>
      <c r="KMD117" s="5"/>
      <c r="KME117" s="5"/>
      <c r="KMF117" s="5"/>
      <c r="KMG117" s="5"/>
      <c r="KMH117" s="5"/>
      <c r="KMI117" s="5"/>
      <c r="KMJ117" s="5"/>
      <c r="KMK117" s="5"/>
      <c r="KML117" s="5"/>
      <c r="KMM117" s="5"/>
      <c r="KMN117" s="5"/>
      <c r="KMO117" s="5"/>
      <c r="KMP117" s="5"/>
      <c r="KMQ117" s="5"/>
      <c r="KMR117" s="5"/>
      <c r="KMS117" s="5"/>
      <c r="KMT117" s="5"/>
      <c r="KMU117" s="5"/>
      <c r="KMV117" s="5"/>
      <c r="KMW117" s="5"/>
      <c r="KMX117" s="5"/>
      <c r="KMY117" s="5"/>
      <c r="KMZ117" s="5"/>
      <c r="KNA117" s="5"/>
      <c r="KNB117" s="5"/>
      <c r="KNC117" s="5"/>
      <c r="KND117" s="5"/>
      <c r="KNE117" s="5"/>
      <c r="KNF117" s="5"/>
      <c r="KNG117" s="5"/>
      <c r="KNH117" s="5"/>
      <c r="KNI117" s="5"/>
      <c r="KNJ117" s="5"/>
      <c r="KNK117" s="5"/>
      <c r="KNL117" s="5"/>
      <c r="KNM117" s="5"/>
      <c r="KNN117" s="5"/>
      <c r="KNO117" s="5"/>
      <c r="KNP117" s="5"/>
      <c r="KNQ117" s="5"/>
      <c r="KNR117" s="5"/>
      <c r="KNS117" s="5"/>
      <c r="KNT117" s="5"/>
      <c r="KNU117" s="5"/>
      <c r="KNV117" s="5"/>
      <c r="KNW117" s="5"/>
      <c r="KNX117" s="5"/>
      <c r="KNY117" s="5"/>
      <c r="KNZ117" s="5"/>
      <c r="KOA117" s="5"/>
      <c r="KOB117" s="5"/>
      <c r="KOC117" s="5"/>
      <c r="KOD117" s="5"/>
      <c r="KOE117" s="5"/>
      <c r="KOF117" s="5"/>
      <c r="KOG117" s="5"/>
      <c r="KOH117" s="5"/>
      <c r="KOI117" s="5"/>
      <c r="KOJ117" s="5"/>
      <c r="KOK117" s="5"/>
      <c r="KOL117" s="5"/>
      <c r="KOM117" s="5"/>
      <c r="KON117" s="5"/>
      <c r="KOO117" s="5"/>
      <c r="KOP117" s="5"/>
      <c r="KOQ117" s="5"/>
      <c r="KOR117" s="5"/>
      <c r="KOS117" s="5"/>
      <c r="KOT117" s="5"/>
      <c r="KOU117" s="5"/>
      <c r="KOV117" s="5"/>
      <c r="KOW117" s="5"/>
      <c r="KOX117" s="5"/>
      <c r="KOY117" s="5"/>
      <c r="KOZ117" s="5"/>
      <c r="KPA117" s="5"/>
      <c r="KPB117" s="5"/>
      <c r="KPC117" s="5"/>
      <c r="KPD117" s="5"/>
      <c r="KPE117" s="5"/>
      <c r="KPF117" s="5"/>
      <c r="KPG117" s="5"/>
      <c r="KPH117" s="5"/>
      <c r="KPI117" s="5"/>
      <c r="KPJ117" s="5"/>
      <c r="KPK117" s="5"/>
      <c r="KPL117" s="5"/>
      <c r="KPM117" s="5"/>
      <c r="KPN117" s="5"/>
      <c r="KPO117" s="5"/>
      <c r="KPP117" s="5"/>
      <c r="KPQ117" s="5"/>
      <c r="KPR117" s="5"/>
      <c r="KPS117" s="5"/>
      <c r="KPT117" s="5"/>
      <c r="KPU117" s="5"/>
      <c r="KPV117" s="5"/>
      <c r="KPW117" s="5"/>
      <c r="KPX117" s="5"/>
      <c r="KPY117" s="5"/>
      <c r="KPZ117" s="5"/>
      <c r="KQA117" s="5"/>
      <c r="KQB117" s="5"/>
      <c r="KQC117" s="5"/>
      <c r="KQD117" s="5"/>
      <c r="KQE117" s="5"/>
      <c r="KQF117" s="5"/>
      <c r="KQG117" s="5"/>
      <c r="KQH117" s="5"/>
      <c r="KQI117" s="5"/>
      <c r="KQJ117" s="5"/>
      <c r="KQK117" s="5"/>
      <c r="KQL117" s="5"/>
      <c r="KQM117" s="5"/>
      <c r="KQN117" s="5"/>
      <c r="KQO117" s="5"/>
      <c r="KQP117" s="5"/>
      <c r="KQQ117" s="5"/>
      <c r="KQR117" s="5"/>
      <c r="KQS117" s="5"/>
      <c r="KQT117" s="5"/>
      <c r="KQU117" s="5"/>
      <c r="KQV117" s="5"/>
      <c r="KQW117" s="5"/>
      <c r="KQX117" s="5"/>
      <c r="KQY117" s="5"/>
      <c r="KQZ117" s="5"/>
      <c r="KRA117" s="5"/>
      <c r="KRB117" s="5"/>
      <c r="KRC117" s="5"/>
      <c r="KRD117" s="5"/>
      <c r="KRE117" s="5"/>
      <c r="KRF117" s="5"/>
      <c r="KRG117" s="5"/>
      <c r="KRH117" s="5"/>
      <c r="KRI117" s="5"/>
      <c r="KRJ117" s="5"/>
      <c r="KRK117" s="5"/>
      <c r="KRL117" s="5"/>
      <c r="KRM117" s="5"/>
      <c r="KRN117" s="5"/>
      <c r="KRO117" s="5"/>
      <c r="KRP117" s="5"/>
      <c r="KRQ117" s="5"/>
      <c r="KRR117" s="5"/>
      <c r="KRS117" s="5"/>
      <c r="KRT117" s="5"/>
      <c r="KRU117" s="5"/>
      <c r="KRV117" s="5"/>
      <c r="KRW117" s="5"/>
      <c r="KRX117" s="5"/>
      <c r="KRY117" s="5"/>
      <c r="KRZ117" s="5"/>
      <c r="KSA117" s="5"/>
      <c r="KSB117" s="5"/>
      <c r="KSC117" s="5"/>
      <c r="KSD117" s="5"/>
      <c r="KSE117" s="5"/>
      <c r="KSF117" s="5"/>
      <c r="KSG117" s="5"/>
      <c r="KSH117" s="5"/>
      <c r="KSI117" s="5"/>
      <c r="KSJ117" s="5"/>
      <c r="KSK117" s="5"/>
      <c r="KSL117" s="5"/>
      <c r="KSM117" s="5"/>
      <c r="KSN117" s="5"/>
      <c r="KSO117" s="5"/>
      <c r="KSP117" s="5"/>
      <c r="KSQ117" s="5"/>
      <c r="KSR117" s="5"/>
      <c r="KSS117" s="5"/>
      <c r="KST117" s="5"/>
      <c r="KSU117" s="5"/>
      <c r="KSV117" s="5"/>
      <c r="KSW117" s="5"/>
      <c r="KSX117" s="5"/>
      <c r="KSY117" s="5"/>
      <c r="KSZ117" s="5"/>
      <c r="KTA117" s="5"/>
      <c r="KTB117" s="5"/>
      <c r="KTC117" s="5"/>
      <c r="KTD117" s="5"/>
      <c r="KTE117" s="5"/>
      <c r="KTF117" s="5"/>
      <c r="KTG117" s="5"/>
      <c r="KTH117" s="5"/>
      <c r="KTI117" s="5"/>
      <c r="KTJ117" s="5"/>
      <c r="KTK117" s="5"/>
      <c r="KTL117" s="5"/>
      <c r="KTM117" s="5"/>
      <c r="KTN117" s="5"/>
      <c r="KTO117" s="5"/>
      <c r="KTP117" s="5"/>
      <c r="KTQ117" s="5"/>
      <c r="KTR117" s="5"/>
      <c r="KTS117" s="5"/>
      <c r="KTT117" s="5"/>
      <c r="KTU117" s="5"/>
      <c r="KTV117" s="5"/>
      <c r="KTW117" s="5"/>
      <c r="KTX117" s="5"/>
      <c r="KTY117" s="5"/>
      <c r="KTZ117" s="5"/>
      <c r="KUA117" s="5"/>
      <c r="KUB117" s="5"/>
      <c r="KUC117" s="5"/>
      <c r="KUD117" s="5"/>
      <c r="KUE117" s="5"/>
      <c r="KUF117" s="5"/>
      <c r="KUG117" s="5"/>
      <c r="KUH117" s="5"/>
      <c r="KUI117" s="5"/>
      <c r="KUJ117" s="5"/>
      <c r="KUK117" s="5"/>
      <c r="KUL117" s="5"/>
      <c r="KUM117" s="5"/>
      <c r="KUN117" s="5"/>
      <c r="KUO117" s="5"/>
      <c r="KUP117" s="5"/>
      <c r="KUQ117" s="5"/>
      <c r="KUR117" s="5"/>
      <c r="KUS117" s="5"/>
      <c r="KUT117" s="5"/>
      <c r="KUU117" s="5"/>
      <c r="KUV117" s="5"/>
      <c r="KUW117" s="5"/>
      <c r="KUX117" s="5"/>
      <c r="KUY117" s="5"/>
      <c r="KUZ117" s="5"/>
      <c r="KVA117" s="5"/>
      <c r="KVB117" s="5"/>
      <c r="KVC117" s="5"/>
      <c r="KVD117" s="5"/>
      <c r="KVE117" s="5"/>
      <c r="KVF117" s="5"/>
      <c r="KVG117" s="5"/>
      <c r="KVH117" s="5"/>
      <c r="KVI117" s="5"/>
      <c r="KVJ117" s="5"/>
      <c r="KVK117" s="5"/>
      <c r="KVL117" s="5"/>
      <c r="KVM117" s="5"/>
      <c r="KVN117" s="5"/>
      <c r="KVO117" s="5"/>
      <c r="KVP117" s="5"/>
      <c r="KVQ117" s="5"/>
      <c r="KVR117" s="5"/>
      <c r="KVS117" s="5"/>
      <c r="KVT117" s="5"/>
      <c r="KVU117" s="5"/>
      <c r="KVV117" s="5"/>
      <c r="KVW117" s="5"/>
      <c r="KVX117" s="5"/>
      <c r="KVY117" s="5"/>
      <c r="KVZ117" s="5"/>
      <c r="KWA117" s="5"/>
      <c r="KWB117" s="5"/>
      <c r="KWC117" s="5"/>
      <c r="KWD117" s="5"/>
      <c r="KWE117" s="5"/>
      <c r="KWF117" s="5"/>
      <c r="KWG117" s="5"/>
      <c r="KWH117" s="5"/>
      <c r="KWI117" s="5"/>
      <c r="KWJ117" s="5"/>
      <c r="KWK117" s="5"/>
      <c r="KWL117" s="5"/>
      <c r="KWM117" s="5"/>
      <c r="KWN117" s="5"/>
      <c r="KWO117" s="5"/>
      <c r="KWP117" s="5"/>
      <c r="KWQ117" s="5"/>
      <c r="KWR117" s="5"/>
      <c r="KWS117" s="5"/>
      <c r="KWT117" s="5"/>
      <c r="KWU117" s="5"/>
      <c r="KWV117" s="5"/>
      <c r="KWW117" s="5"/>
      <c r="KWX117" s="5"/>
      <c r="KWY117" s="5"/>
      <c r="KWZ117" s="5"/>
      <c r="KXA117" s="5"/>
      <c r="KXB117" s="5"/>
      <c r="KXC117" s="5"/>
      <c r="KXD117" s="5"/>
      <c r="KXE117" s="5"/>
      <c r="KXF117" s="5"/>
      <c r="KXG117" s="5"/>
      <c r="KXH117" s="5"/>
      <c r="KXI117" s="5"/>
      <c r="KXJ117" s="5"/>
      <c r="KXK117" s="5"/>
      <c r="KXL117" s="5"/>
      <c r="KXM117" s="5"/>
      <c r="KXN117" s="5"/>
      <c r="KXO117" s="5"/>
      <c r="KXP117" s="5"/>
      <c r="KXQ117" s="5"/>
      <c r="KXR117" s="5"/>
      <c r="KXS117" s="5"/>
      <c r="KXT117" s="5"/>
      <c r="KXU117" s="5"/>
      <c r="KXV117" s="5"/>
      <c r="KXW117" s="5"/>
      <c r="KXX117" s="5"/>
      <c r="KXY117" s="5"/>
      <c r="KXZ117" s="5"/>
      <c r="KYA117" s="5"/>
      <c r="KYB117" s="5"/>
      <c r="KYC117" s="5"/>
      <c r="KYD117" s="5"/>
      <c r="KYE117" s="5"/>
      <c r="KYF117" s="5"/>
      <c r="KYG117" s="5"/>
      <c r="KYH117" s="5"/>
      <c r="KYI117" s="5"/>
      <c r="KYJ117" s="5"/>
      <c r="KYK117" s="5"/>
      <c r="KYL117" s="5"/>
      <c r="KYM117" s="5"/>
      <c r="KYN117" s="5"/>
      <c r="KYO117" s="5"/>
      <c r="KYP117" s="5"/>
      <c r="KYQ117" s="5"/>
      <c r="KYR117" s="5"/>
      <c r="KYS117" s="5"/>
      <c r="KYT117" s="5"/>
      <c r="KYU117" s="5"/>
      <c r="KYV117" s="5"/>
      <c r="KYW117" s="5"/>
      <c r="KYX117" s="5"/>
      <c r="KYY117" s="5"/>
      <c r="KYZ117" s="5"/>
      <c r="KZA117" s="5"/>
      <c r="KZB117" s="5"/>
      <c r="KZC117" s="5"/>
      <c r="KZD117" s="5"/>
      <c r="KZE117" s="5"/>
      <c r="KZF117" s="5"/>
      <c r="KZG117" s="5"/>
      <c r="KZH117" s="5"/>
      <c r="KZI117" s="5"/>
      <c r="KZJ117" s="5"/>
      <c r="KZK117" s="5"/>
      <c r="KZL117" s="5"/>
      <c r="KZM117" s="5"/>
      <c r="KZN117" s="5"/>
      <c r="KZO117" s="5"/>
      <c r="KZP117" s="5"/>
      <c r="KZQ117" s="5"/>
      <c r="KZR117" s="5"/>
      <c r="KZS117" s="5"/>
      <c r="KZT117" s="5"/>
      <c r="KZU117" s="5"/>
      <c r="KZV117" s="5"/>
      <c r="KZW117" s="5"/>
      <c r="KZX117" s="5"/>
      <c r="KZY117" s="5"/>
      <c r="KZZ117" s="5"/>
      <c r="LAA117" s="5"/>
      <c r="LAB117" s="5"/>
      <c r="LAC117" s="5"/>
      <c r="LAD117" s="5"/>
      <c r="LAE117" s="5"/>
      <c r="LAF117" s="5"/>
      <c r="LAG117" s="5"/>
      <c r="LAH117" s="5"/>
      <c r="LAI117" s="5"/>
      <c r="LAJ117" s="5"/>
      <c r="LAK117" s="5"/>
      <c r="LAL117" s="5"/>
      <c r="LAM117" s="5"/>
      <c r="LAN117" s="5"/>
      <c r="LAO117" s="5"/>
      <c r="LAP117" s="5"/>
      <c r="LAQ117" s="5"/>
      <c r="LAR117" s="5"/>
      <c r="LAS117" s="5"/>
      <c r="LAT117" s="5"/>
      <c r="LAU117" s="5"/>
      <c r="LAV117" s="5"/>
      <c r="LAW117" s="5"/>
      <c r="LAX117" s="5"/>
      <c r="LAY117" s="5"/>
      <c r="LAZ117" s="5"/>
      <c r="LBA117" s="5"/>
      <c r="LBB117" s="5"/>
      <c r="LBC117" s="5"/>
      <c r="LBD117" s="5"/>
      <c r="LBE117" s="5"/>
      <c r="LBF117" s="5"/>
      <c r="LBG117" s="5"/>
      <c r="LBH117" s="5"/>
      <c r="LBI117" s="5"/>
      <c r="LBJ117" s="5"/>
      <c r="LBK117" s="5"/>
      <c r="LBL117" s="5"/>
      <c r="LBM117" s="5"/>
      <c r="LBN117" s="5"/>
      <c r="LBO117" s="5"/>
      <c r="LBP117" s="5"/>
      <c r="LBQ117" s="5"/>
      <c r="LBR117" s="5"/>
      <c r="LBS117" s="5"/>
      <c r="LBT117" s="5"/>
      <c r="LBU117" s="5"/>
      <c r="LBV117" s="5"/>
      <c r="LBW117" s="5"/>
      <c r="LBX117" s="5"/>
      <c r="LBY117" s="5"/>
      <c r="LBZ117" s="5"/>
      <c r="LCA117" s="5"/>
      <c r="LCB117" s="5"/>
      <c r="LCC117" s="5"/>
      <c r="LCD117" s="5"/>
      <c r="LCE117" s="5"/>
      <c r="LCF117" s="5"/>
      <c r="LCG117" s="5"/>
      <c r="LCH117" s="5"/>
      <c r="LCI117" s="5"/>
      <c r="LCJ117" s="5"/>
      <c r="LCK117" s="5"/>
      <c r="LCL117" s="5"/>
      <c r="LCM117" s="5"/>
      <c r="LCN117" s="5"/>
      <c r="LCO117" s="5"/>
      <c r="LCP117" s="5"/>
      <c r="LCQ117" s="5"/>
      <c r="LCR117" s="5"/>
      <c r="LCS117" s="5"/>
      <c r="LCT117" s="5"/>
      <c r="LCU117" s="5"/>
      <c r="LCV117" s="5"/>
      <c r="LCW117" s="5"/>
      <c r="LCX117" s="5"/>
      <c r="LCY117" s="5"/>
      <c r="LCZ117" s="5"/>
      <c r="LDA117" s="5"/>
      <c r="LDB117" s="5"/>
      <c r="LDC117" s="5"/>
      <c r="LDD117" s="5"/>
      <c r="LDE117" s="5"/>
      <c r="LDF117" s="5"/>
      <c r="LDG117" s="5"/>
      <c r="LDH117" s="5"/>
      <c r="LDI117" s="5"/>
      <c r="LDJ117" s="5"/>
      <c r="LDK117" s="5"/>
      <c r="LDL117" s="5"/>
      <c r="LDM117" s="5"/>
      <c r="LDN117" s="5"/>
      <c r="LDO117" s="5"/>
      <c r="LDP117" s="5"/>
      <c r="LDQ117" s="5"/>
      <c r="LDR117" s="5"/>
      <c r="LDS117" s="5"/>
      <c r="LDT117" s="5"/>
      <c r="LDU117" s="5"/>
      <c r="LDV117" s="5"/>
      <c r="LDW117" s="5"/>
      <c r="LDX117" s="5"/>
      <c r="LDY117" s="5"/>
      <c r="LDZ117" s="5"/>
      <c r="LEA117" s="5"/>
      <c r="LEB117" s="5"/>
      <c r="LEC117" s="5"/>
      <c r="LED117" s="5"/>
      <c r="LEE117" s="5"/>
      <c r="LEF117" s="5"/>
      <c r="LEG117" s="5"/>
      <c r="LEH117" s="5"/>
      <c r="LEI117" s="5"/>
      <c r="LEJ117" s="5"/>
      <c r="LEK117" s="5"/>
      <c r="LEL117" s="5"/>
      <c r="LEM117" s="5"/>
      <c r="LEN117" s="5"/>
      <c r="LEO117" s="5"/>
      <c r="LEP117" s="5"/>
      <c r="LEQ117" s="5"/>
      <c r="LER117" s="5"/>
      <c r="LES117" s="5"/>
      <c r="LET117" s="5"/>
      <c r="LEU117" s="5"/>
      <c r="LEV117" s="5"/>
      <c r="LEW117" s="5"/>
      <c r="LEX117" s="5"/>
      <c r="LEY117" s="5"/>
      <c r="LEZ117" s="5"/>
      <c r="LFA117" s="5"/>
      <c r="LFB117" s="5"/>
      <c r="LFC117" s="5"/>
      <c r="LFD117" s="5"/>
      <c r="LFE117" s="5"/>
      <c r="LFF117" s="5"/>
      <c r="LFG117" s="5"/>
      <c r="LFH117" s="5"/>
      <c r="LFI117" s="5"/>
      <c r="LFJ117" s="5"/>
      <c r="LFK117" s="5"/>
      <c r="LFL117" s="5"/>
      <c r="LFM117" s="5"/>
      <c r="LFN117" s="5"/>
      <c r="LFO117" s="5"/>
      <c r="LFP117" s="5"/>
      <c r="LFQ117" s="5"/>
      <c r="LFR117" s="5"/>
      <c r="LFS117" s="5"/>
      <c r="LFT117" s="5"/>
      <c r="LFU117" s="5"/>
      <c r="LFV117" s="5"/>
      <c r="LFW117" s="5"/>
      <c r="LFX117" s="5"/>
      <c r="LFY117" s="5"/>
      <c r="LFZ117" s="5"/>
      <c r="LGA117" s="5"/>
      <c r="LGB117" s="5"/>
      <c r="LGC117" s="5"/>
      <c r="LGD117" s="5"/>
      <c r="LGE117" s="5"/>
      <c r="LGF117" s="5"/>
      <c r="LGG117" s="5"/>
      <c r="LGH117" s="5"/>
      <c r="LGI117" s="5"/>
      <c r="LGJ117" s="5"/>
      <c r="LGK117" s="5"/>
      <c r="LGL117" s="5"/>
      <c r="LGM117" s="5"/>
      <c r="LGN117" s="5"/>
      <c r="LGO117" s="5"/>
      <c r="LGP117" s="5"/>
      <c r="LGQ117" s="5"/>
      <c r="LGR117" s="5"/>
      <c r="LGS117" s="5"/>
      <c r="LGT117" s="5"/>
      <c r="LGU117" s="5"/>
      <c r="LGV117" s="5"/>
      <c r="LGW117" s="5"/>
      <c r="LGX117" s="5"/>
      <c r="LGY117" s="5"/>
      <c r="LGZ117" s="5"/>
      <c r="LHA117" s="5"/>
      <c r="LHB117" s="5"/>
      <c r="LHC117" s="5"/>
      <c r="LHD117" s="5"/>
      <c r="LHE117" s="5"/>
      <c r="LHF117" s="5"/>
      <c r="LHG117" s="5"/>
      <c r="LHH117" s="5"/>
      <c r="LHI117" s="5"/>
      <c r="LHJ117" s="5"/>
      <c r="LHK117" s="5"/>
      <c r="LHL117" s="5"/>
      <c r="LHM117" s="5"/>
      <c r="LHN117" s="5"/>
      <c r="LHO117" s="5"/>
      <c r="LHP117" s="5"/>
      <c r="LHQ117" s="5"/>
      <c r="LHR117" s="5"/>
      <c r="LHS117" s="5"/>
      <c r="LHT117" s="5"/>
      <c r="LHU117" s="5"/>
      <c r="LHV117" s="5"/>
      <c r="LHW117" s="5"/>
      <c r="LHX117" s="5"/>
      <c r="LHY117" s="5"/>
      <c r="LHZ117" s="5"/>
      <c r="LIA117" s="5"/>
      <c r="LIB117" s="5"/>
      <c r="LIC117" s="5"/>
      <c r="LID117" s="5"/>
      <c r="LIE117" s="5"/>
      <c r="LIF117" s="5"/>
      <c r="LIG117" s="5"/>
      <c r="LIH117" s="5"/>
      <c r="LII117" s="5"/>
      <c r="LIJ117" s="5"/>
      <c r="LIK117" s="5"/>
      <c r="LIL117" s="5"/>
      <c r="LIM117" s="5"/>
      <c r="LIN117" s="5"/>
      <c r="LIO117" s="5"/>
      <c r="LIP117" s="5"/>
      <c r="LIQ117" s="5"/>
      <c r="LIR117" s="5"/>
      <c r="LIS117" s="5"/>
      <c r="LIT117" s="5"/>
      <c r="LIU117" s="5"/>
      <c r="LIV117" s="5"/>
      <c r="LIW117" s="5"/>
      <c r="LIX117" s="5"/>
      <c r="LIY117" s="5"/>
      <c r="LIZ117" s="5"/>
      <c r="LJA117" s="5"/>
      <c r="LJB117" s="5"/>
      <c r="LJC117" s="5"/>
      <c r="LJD117" s="5"/>
      <c r="LJE117" s="5"/>
      <c r="LJF117" s="5"/>
      <c r="LJG117" s="5"/>
      <c r="LJH117" s="5"/>
      <c r="LJI117" s="5"/>
      <c r="LJJ117" s="5"/>
      <c r="LJK117" s="5"/>
      <c r="LJL117" s="5"/>
      <c r="LJM117" s="5"/>
      <c r="LJN117" s="5"/>
      <c r="LJO117" s="5"/>
      <c r="LJP117" s="5"/>
      <c r="LJQ117" s="5"/>
      <c r="LJR117" s="5"/>
      <c r="LJS117" s="5"/>
      <c r="LJT117" s="5"/>
      <c r="LJU117" s="5"/>
      <c r="LJV117" s="5"/>
      <c r="LJW117" s="5"/>
      <c r="LJX117" s="5"/>
      <c r="LJY117" s="5"/>
      <c r="LJZ117" s="5"/>
      <c r="LKA117" s="5"/>
      <c r="LKB117" s="5"/>
      <c r="LKC117" s="5"/>
      <c r="LKD117" s="5"/>
      <c r="LKE117" s="5"/>
      <c r="LKF117" s="5"/>
      <c r="LKG117" s="5"/>
      <c r="LKH117" s="5"/>
      <c r="LKI117" s="5"/>
      <c r="LKJ117" s="5"/>
      <c r="LKK117" s="5"/>
      <c r="LKL117" s="5"/>
      <c r="LKM117" s="5"/>
      <c r="LKN117" s="5"/>
      <c r="LKO117" s="5"/>
      <c r="LKP117" s="5"/>
      <c r="LKQ117" s="5"/>
      <c r="LKR117" s="5"/>
      <c r="LKS117" s="5"/>
      <c r="LKT117" s="5"/>
      <c r="LKU117" s="5"/>
      <c r="LKV117" s="5"/>
      <c r="LKW117" s="5"/>
      <c r="LKX117" s="5"/>
      <c r="LKY117" s="5"/>
      <c r="LKZ117" s="5"/>
      <c r="LLA117" s="5"/>
      <c r="LLB117" s="5"/>
      <c r="LLC117" s="5"/>
      <c r="LLD117" s="5"/>
      <c r="LLE117" s="5"/>
      <c r="LLF117" s="5"/>
      <c r="LLG117" s="5"/>
      <c r="LLH117" s="5"/>
      <c r="LLI117" s="5"/>
      <c r="LLJ117" s="5"/>
      <c r="LLK117" s="5"/>
      <c r="LLL117" s="5"/>
      <c r="LLM117" s="5"/>
      <c r="LLN117" s="5"/>
      <c r="LLO117" s="5"/>
      <c r="LLP117" s="5"/>
      <c r="LLQ117" s="5"/>
      <c r="LLR117" s="5"/>
      <c r="LLS117" s="5"/>
      <c r="LLT117" s="5"/>
      <c r="LLU117" s="5"/>
      <c r="LLV117" s="5"/>
      <c r="LLW117" s="5"/>
      <c r="LLX117" s="5"/>
      <c r="LLY117" s="5"/>
      <c r="LLZ117" s="5"/>
      <c r="LMA117" s="5"/>
      <c r="LMB117" s="5"/>
      <c r="LMC117" s="5"/>
      <c r="LMD117" s="5"/>
      <c r="LME117" s="5"/>
      <c r="LMF117" s="5"/>
      <c r="LMG117" s="5"/>
      <c r="LMH117" s="5"/>
      <c r="LMI117" s="5"/>
      <c r="LMJ117" s="5"/>
      <c r="LMK117" s="5"/>
      <c r="LML117" s="5"/>
      <c r="LMM117" s="5"/>
      <c r="LMN117" s="5"/>
      <c r="LMO117" s="5"/>
      <c r="LMP117" s="5"/>
      <c r="LMQ117" s="5"/>
      <c r="LMR117" s="5"/>
      <c r="LMS117" s="5"/>
      <c r="LMT117" s="5"/>
      <c r="LMU117" s="5"/>
      <c r="LMV117" s="5"/>
      <c r="LMW117" s="5"/>
      <c r="LMX117" s="5"/>
      <c r="LMY117" s="5"/>
      <c r="LMZ117" s="5"/>
      <c r="LNA117" s="5"/>
      <c r="LNB117" s="5"/>
      <c r="LNC117" s="5"/>
      <c r="LND117" s="5"/>
      <c r="LNE117" s="5"/>
      <c r="LNF117" s="5"/>
      <c r="LNG117" s="5"/>
      <c r="LNH117" s="5"/>
      <c r="LNI117" s="5"/>
      <c r="LNJ117" s="5"/>
      <c r="LNK117" s="5"/>
      <c r="LNL117" s="5"/>
      <c r="LNM117" s="5"/>
      <c r="LNN117" s="5"/>
      <c r="LNO117" s="5"/>
      <c r="LNP117" s="5"/>
      <c r="LNQ117" s="5"/>
      <c r="LNR117" s="5"/>
      <c r="LNS117" s="5"/>
      <c r="LNT117" s="5"/>
      <c r="LNU117" s="5"/>
      <c r="LNV117" s="5"/>
      <c r="LNW117" s="5"/>
      <c r="LNX117" s="5"/>
      <c r="LNY117" s="5"/>
      <c r="LNZ117" s="5"/>
      <c r="LOA117" s="5"/>
      <c r="LOB117" s="5"/>
      <c r="LOC117" s="5"/>
      <c r="LOD117" s="5"/>
      <c r="LOE117" s="5"/>
      <c r="LOF117" s="5"/>
      <c r="LOG117" s="5"/>
      <c r="LOH117" s="5"/>
      <c r="LOI117" s="5"/>
      <c r="LOJ117" s="5"/>
      <c r="LOK117" s="5"/>
      <c r="LOL117" s="5"/>
      <c r="LOM117" s="5"/>
      <c r="LON117" s="5"/>
      <c r="LOO117" s="5"/>
      <c r="LOP117" s="5"/>
      <c r="LOQ117" s="5"/>
      <c r="LOR117" s="5"/>
      <c r="LOS117" s="5"/>
      <c r="LOT117" s="5"/>
      <c r="LOU117" s="5"/>
      <c r="LOV117" s="5"/>
      <c r="LOW117" s="5"/>
      <c r="LOX117" s="5"/>
      <c r="LOY117" s="5"/>
      <c r="LOZ117" s="5"/>
      <c r="LPA117" s="5"/>
      <c r="LPB117" s="5"/>
      <c r="LPC117" s="5"/>
      <c r="LPD117" s="5"/>
      <c r="LPE117" s="5"/>
      <c r="LPF117" s="5"/>
      <c r="LPG117" s="5"/>
      <c r="LPH117" s="5"/>
      <c r="LPI117" s="5"/>
      <c r="LPJ117" s="5"/>
      <c r="LPK117" s="5"/>
      <c r="LPL117" s="5"/>
      <c r="LPM117" s="5"/>
      <c r="LPN117" s="5"/>
      <c r="LPO117" s="5"/>
      <c r="LPP117" s="5"/>
      <c r="LPQ117" s="5"/>
      <c r="LPR117" s="5"/>
      <c r="LPS117" s="5"/>
      <c r="LPT117" s="5"/>
      <c r="LPU117" s="5"/>
      <c r="LPV117" s="5"/>
      <c r="LPW117" s="5"/>
      <c r="LPX117" s="5"/>
      <c r="LPY117" s="5"/>
      <c r="LPZ117" s="5"/>
      <c r="LQA117" s="5"/>
      <c r="LQB117" s="5"/>
      <c r="LQC117" s="5"/>
      <c r="LQD117" s="5"/>
      <c r="LQE117" s="5"/>
      <c r="LQF117" s="5"/>
      <c r="LQG117" s="5"/>
      <c r="LQH117" s="5"/>
      <c r="LQI117" s="5"/>
      <c r="LQJ117" s="5"/>
      <c r="LQK117" s="5"/>
      <c r="LQL117" s="5"/>
      <c r="LQM117" s="5"/>
      <c r="LQN117" s="5"/>
      <c r="LQO117" s="5"/>
      <c r="LQP117" s="5"/>
      <c r="LQQ117" s="5"/>
      <c r="LQR117" s="5"/>
      <c r="LQS117" s="5"/>
      <c r="LQT117" s="5"/>
      <c r="LQU117" s="5"/>
      <c r="LQV117" s="5"/>
      <c r="LQW117" s="5"/>
      <c r="LQX117" s="5"/>
      <c r="LQY117" s="5"/>
      <c r="LQZ117" s="5"/>
      <c r="LRA117" s="5"/>
      <c r="LRB117" s="5"/>
      <c r="LRC117" s="5"/>
      <c r="LRD117" s="5"/>
      <c r="LRE117" s="5"/>
      <c r="LRF117" s="5"/>
      <c r="LRG117" s="5"/>
      <c r="LRH117" s="5"/>
      <c r="LRI117" s="5"/>
      <c r="LRJ117" s="5"/>
      <c r="LRK117" s="5"/>
      <c r="LRL117" s="5"/>
      <c r="LRM117" s="5"/>
      <c r="LRN117" s="5"/>
      <c r="LRO117" s="5"/>
      <c r="LRP117" s="5"/>
      <c r="LRQ117" s="5"/>
      <c r="LRR117" s="5"/>
      <c r="LRS117" s="5"/>
      <c r="LRT117" s="5"/>
      <c r="LRU117" s="5"/>
      <c r="LRV117" s="5"/>
      <c r="LRW117" s="5"/>
      <c r="LRX117" s="5"/>
      <c r="LRY117" s="5"/>
      <c r="LRZ117" s="5"/>
      <c r="LSA117" s="5"/>
      <c r="LSB117" s="5"/>
      <c r="LSC117" s="5"/>
      <c r="LSD117" s="5"/>
      <c r="LSE117" s="5"/>
      <c r="LSF117" s="5"/>
      <c r="LSG117" s="5"/>
      <c r="LSH117" s="5"/>
      <c r="LSI117" s="5"/>
      <c r="LSJ117" s="5"/>
      <c r="LSK117" s="5"/>
      <c r="LSL117" s="5"/>
      <c r="LSM117" s="5"/>
      <c r="LSN117" s="5"/>
      <c r="LSO117" s="5"/>
      <c r="LSP117" s="5"/>
      <c r="LSQ117" s="5"/>
      <c r="LSR117" s="5"/>
      <c r="LSS117" s="5"/>
      <c r="LST117" s="5"/>
      <c r="LSU117" s="5"/>
      <c r="LSV117" s="5"/>
      <c r="LSW117" s="5"/>
      <c r="LSX117" s="5"/>
      <c r="LSY117" s="5"/>
      <c r="LSZ117" s="5"/>
      <c r="LTA117" s="5"/>
      <c r="LTB117" s="5"/>
      <c r="LTC117" s="5"/>
      <c r="LTD117" s="5"/>
      <c r="LTE117" s="5"/>
      <c r="LTF117" s="5"/>
      <c r="LTG117" s="5"/>
      <c r="LTH117" s="5"/>
      <c r="LTI117" s="5"/>
      <c r="LTJ117" s="5"/>
      <c r="LTK117" s="5"/>
      <c r="LTL117" s="5"/>
      <c r="LTM117" s="5"/>
      <c r="LTN117" s="5"/>
      <c r="LTO117" s="5"/>
      <c r="LTP117" s="5"/>
      <c r="LTQ117" s="5"/>
      <c r="LTR117" s="5"/>
      <c r="LTS117" s="5"/>
      <c r="LTT117" s="5"/>
      <c r="LTU117" s="5"/>
      <c r="LTV117" s="5"/>
      <c r="LTW117" s="5"/>
      <c r="LTX117" s="5"/>
      <c r="LTY117" s="5"/>
      <c r="LTZ117" s="5"/>
      <c r="LUA117" s="5"/>
      <c r="LUB117" s="5"/>
      <c r="LUC117" s="5"/>
      <c r="LUD117" s="5"/>
      <c r="LUE117" s="5"/>
      <c r="LUF117" s="5"/>
      <c r="LUG117" s="5"/>
      <c r="LUH117" s="5"/>
      <c r="LUI117" s="5"/>
      <c r="LUJ117" s="5"/>
      <c r="LUK117" s="5"/>
      <c r="LUL117" s="5"/>
      <c r="LUM117" s="5"/>
      <c r="LUN117" s="5"/>
      <c r="LUO117" s="5"/>
      <c r="LUP117" s="5"/>
      <c r="LUQ117" s="5"/>
      <c r="LUR117" s="5"/>
      <c r="LUS117" s="5"/>
      <c r="LUT117" s="5"/>
      <c r="LUU117" s="5"/>
      <c r="LUV117" s="5"/>
      <c r="LUW117" s="5"/>
      <c r="LUX117" s="5"/>
      <c r="LUY117" s="5"/>
      <c r="LUZ117" s="5"/>
      <c r="LVA117" s="5"/>
      <c r="LVB117" s="5"/>
      <c r="LVC117" s="5"/>
      <c r="LVD117" s="5"/>
      <c r="LVE117" s="5"/>
      <c r="LVF117" s="5"/>
      <c r="LVG117" s="5"/>
      <c r="LVH117" s="5"/>
      <c r="LVI117" s="5"/>
      <c r="LVJ117" s="5"/>
      <c r="LVK117" s="5"/>
      <c r="LVL117" s="5"/>
      <c r="LVM117" s="5"/>
      <c r="LVN117" s="5"/>
      <c r="LVO117" s="5"/>
      <c r="LVP117" s="5"/>
      <c r="LVQ117" s="5"/>
      <c r="LVR117" s="5"/>
      <c r="LVS117" s="5"/>
      <c r="LVT117" s="5"/>
      <c r="LVU117" s="5"/>
      <c r="LVV117" s="5"/>
      <c r="LVW117" s="5"/>
      <c r="LVX117" s="5"/>
      <c r="LVY117" s="5"/>
      <c r="LVZ117" s="5"/>
      <c r="LWA117" s="5"/>
      <c r="LWB117" s="5"/>
      <c r="LWC117" s="5"/>
      <c r="LWD117" s="5"/>
      <c r="LWE117" s="5"/>
      <c r="LWF117" s="5"/>
      <c r="LWG117" s="5"/>
      <c r="LWH117" s="5"/>
      <c r="LWI117" s="5"/>
      <c r="LWJ117" s="5"/>
      <c r="LWK117" s="5"/>
      <c r="LWL117" s="5"/>
      <c r="LWM117" s="5"/>
      <c r="LWN117" s="5"/>
      <c r="LWO117" s="5"/>
      <c r="LWP117" s="5"/>
      <c r="LWQ117" s="5"/>
      <c r="LWR117" s="5"/>
      <c r="LWS117" s="5"/>
      <c r="LWT117" s="5"/>
      <c r="LWU117" s="5"/>
      <c r="LWV117" s="5"/>
      <c r="LWW117" s="5"/>
      <c r="LWX117" s="5"/>
      <c r="LWY117" s="5"/>
      <c r="LWZ117" s="5"/>
      <c r="LXA117" s="5"/>
      <c r="LXB117" s="5"/>
      <c r="LXC117" s="5"/>
      <c r="LXD117" s="5"/>
      <c r="LXE117" s="5"/>
      <c r="LXF117" s="5"/>
      <c r="LXG117" s="5"/>
      <c r="LXH117" s="5"/>
      <c r="LXI117" s="5"/>
      <c r="LXJ117" s="5"/>
      <c r="LXK117" s="5"/>
      <c r="LXL117" s="5"/>
      <c r="LXM117" s="5"/>
      <c r="LXN117" s="5"/>
      <c r="LXO117" s="5"/>
      <c r="LXP117" s="5"/>
      <c r="LXQ117" s="5"/>
      <c r="LXR117" s="5"/>
      <c r="LXS117" s="5"/>
      <c r="LXT117" s="5"/>
      <c r="LXU117" s="5"/>
      <c r="LXV117" s="5"/>
      <c r="LXW117" s="5"/>
      <c r="LXX117" s="5"/>
      <c r="LXY117" s="5"/>
      <c r="LXZ117" s="5"/>
      <c r="LYA117" s="5"/>
      <c r="LYB117" s="5"/>
      <c r="LYC117" s="5"/>
      <c r="LYD117" s="5"/>
      <c r="LYE117" s="5"/>
      <c r="LYF117" s="5"/>
      <c r="LYG117" s="5"/>
      <c r="LYH117" s="5"/>
      <c r="LYI117" s="5"/>
      <c r="LYJ117" s="5"/>
      <c r="LYK117" s="5"/>
      <c r="LYL117" s="5"/>
      <c r="LYM117" s="5"/>
      <c r="LYN117" s="5"/>
      <c r="LYO117" s="5"/>
      <c r="LYP117" s="5"/>
      <c r="LYQ117" s="5"/>
      <c r="LYR117" s="5"/>
      <c r="LYS117" s="5"/>
      <c r="LYT117" s="5"/>
      <c r="LYU117" s="5"/>
      <c r="LYV117" s="5"/>
      <c r="LYW117" s="5"/>
      <c r="LYX117" s="5"/>
      <c r="LYY117" s="5"/>
      <c r="LYZ117" s="5"/>
      <c r="LZA117" s="5"/>
      <c r="LZB117" s="5"/>
      <c r="LZC117" s="5"/>
      <c r="LZD117" s="5"/>
      <c r="LZE117" s="5"/>
      <c r="LZF117" s="5"/>
      <c r="LZG117" s="5"/>
      <c r="LZH117" s="5"/>
      <c r="LZI117" s="5"/>
      <c r="LZJ117" s="5"/>
      <c r="LZK117" s="5"/>
      <c r="LZL117" s="5"/>
      <c r="LZM117" s="5"/>
      <c r="LZN117" s="5"/>
      <c r="LZO117" s="5"/>
      <c r="LZP117" s="5"/>
      <c r="LZQ117" s="5"/>
      <c r="LZR117" s="5"/>
      <c r="LZS117" s="5"/>
      <c r="LZT117" s="5"/>
      <c r="LZU117" s="5"/>
      <c r="LZV117" s="5"/>
      <c r="LZW117" s="5"/>
      <c r="LZX117" s="5"/>
      <c r="LZY117" s="5"/>
      <c r="LZZ117" s="5"/>
      <c r="MAA117" s="5"/>
      <c r="MAB117" s="5"/>
      <c r="MAC117" s="5"/>
      <c r="MAD117" s="5"/>
      <c r="MAE117" s="5"/>
      <c r="MAF117" s="5"/>
      <c r="MAG117" s="5"/>
      <c r="MAH117" s="5"/>
      <c r="MAI117" s="5"/>
      <c r="MAJ117" s="5"/>
      <c r="MAK117" s="5"/>
      <c r="MAL117" s="5"/>
      <c r="MAM117" s="5"/>
      <c r="MAN117" s="5"/>
      <c r="MAO117" s="5"/>
      <c r="MAP117" s="5"/>
      <c r="MAQ117" s="5"/>
      <c r="MAR117" s="5"/>
      <c r="MAS117" s="5"/>
      <c r="MAT117" s="5"/>
      <c r="MAU117" s="5"/>
      <c r="MAV117" s="5"/>
      <c r="MAW117" s="5"/>
      <c r="MAX117" s="5"/>
      <c r="MAY117" s="5"/>
      <c r="MAZ117" s="5"/>
      <c r="MBA117" s="5"/>
      <c r="MBB117" s="5"/>
      <c r="MBC117" s="5"/>
      <c r="MBD117" s="5"/>
      <c r="MBE117" s="5"/>
      <c r="MBF117" s="5"/>
      <c r="MBG117" s="5"/>
      <c r="MBH117" s="5"/>
      <c r="MBI117" s="5"/>
      <c r="MBJ117" s="5"/>
      <c r="MBK117" s="5"/>
      <c r="MBL117" s="5"/>
      <c r="MBM117" s="5"/>
      <c r="MBN117" s="5"/>
      <c r="MBO117" s="5"/>
      <c r="MBP117" s="5"/>
      <c r="MBQ117" s="5"/>
      <c r="MBR117" s="5"/>
      <c r="MBS117" s="5"/>
      <c r="MBT117" s="5"/>
      <c r="MBU117" s="5"/>
      <c r="MBV117" s="5"/>
      <c r="MBW117" s="5"/>
      <c r="MBX117" s="5"/>
      <c r="MBY117" s="5"/>
      <c r="MBZ117" s="5"/>
      <c r="MCA117" s="5"/>
      <c r="MCB117" s="5"/>
      <c r="MCC117" s="5"/>
      <c r="MCD117" s="5"/>
      <c r="MCE117" s="5"/>
      <c r="MCF117" s="5"/>
      <c r="MCG117" s="5"/>
      <c r="MCH117" s="5"/>
      <c r="MCI117" s="5"/>
      <c r="MCJ117" s="5"/>
      <c r="MCK117" s="5"/>
      <c r="MCL117" s="5"/>
      <c r="MCM117" s="5"/>
      <c r="MCN117" s="5"/>
      <c r="MCO117" s="5"/>
      <c r="MCP117" s="5"/>
      <c r="MCQ117" s="5"/>
      <c r="MCR117" s="5"/>
      <c r="MCS117" s="5"/>
      <c r="MCT117" s="5"/>
      <c r="MCU117" s="5"/>
      <c r="MCV117" s="5"/>
      <c r="MCW117" s="5"/>
      <c r="MCX117" s="5"/>
      <c r="MCY117" s="5"/>
      <c r="MCZ117" s="5"/>
      <c r="MDA117" s="5"/>
      <c r="MDB117" s="5"/>
      <c r="MDC117" s="5"/>
      <c r="MDD117" s="5"/>
      <c r="MDE117" s="5"/>
      <c r="MDF117" s="5"/>
      <c r="MDG117" s="5"/>
      <c r="MDH117" s="5"/>
      <c r="MDI117" s="5"/>
      <c r="MDJ117" s="5"/>
      <c r="MDK117" s="5"/>
      <c r="MDL117" s="5"/>
      <c r="MDM117" s="5"/>
      <c r="MDN117" s="5"/>
      <c r="MDO117" s="5"/>
      <c r="MDP117" s="5"/>
      <c r="MDQ117" s="5"/>
      <c r="MDR117" s="5"/>
      <c r="MDS117" s="5"/>
      <c r="MDT117" s="5"/>
      <c r="MDU117" s="5"/>
      <c r="MDV117" s="5"/>
      <c r="MDW117" s="5"/>
      <c r="MDX117" s="5"/>
      <c r="MDY117" s="5"/>
      <c r="MDZ117" s="5"/>
      <c r="MEA117" s="5"/>
      <c r="MEB117" s="5"/>
      <c r="MEC117" s="5"/>
      <c r="MED117" s="5"/>
      <c r="MEE117" s="5"/>
      <c r="MEF117" s="5"/>
      <c r="MEG117" s="5"/>
      <c r="MEH117" s="5"/>
      <c r="MEI117" s="5"/>
      <c r="MEJ117" s="5"/>
      <c r="MEK117" s="5"/>
      <c r="MEL117" s="5"/>
      <c r="MEM117" s="5"/>
      <c r="MEN117" s="5"/>
      <c r="MEO117" s="5"/>
      <c r="MEP117" s="5"/>
      <c r="MEQ117" s="5"/>
      <c r="MER117" s="5"/>
      <c r="MES117" s="5"/>
      <c r="MET117" s="5"/>
      <c r="MEU117" s="5"/>
      <c r="MEV117" s="5"/>
      <c r="MEW117" s="5"/>
      <c r="MEX117" s="5"/>
      <c r="MEY117" s="5"/>
      <c r="MEZ117" s="5"/>
      <c r="MFA117" s="5"/>
      <c r="MFB117" s="5"/>
      <c r="MFC117" s="5"/>
      <c r="MFD117" s="5"/>
      <c r="MFE117" s="5"/>
      <c r="MFF117" s="5"/>
      <c r="MFG117" s="5"/>
      <c r="MFH117" s="5"/>
      <c r="MFI117" s="5"/>
      <c r="MFJ117" s="5"/>
      <c r="MFK117" s="5"/>
      <c r="MFL117" s="5"/>
      <c r="MFM117" s="5"/>
      <c r="MFN117" s="5"/>
      <c r="MFO117" s="5"/>
      <c r="MFP117" s="5"/>
      <c r="MFQ117" s="5"/>
      <c r="MFR117" s="5"/>
      <c r="MFS117" s="5"/>
      <c r="MFT117" s="5"/>
      <c r="MFU117" s="5"/>
      <c r="MFV117" s="5"/>
      <c r="MFW117" s="5"/>
      <c r="MFX117" s="5"/>
      <c r="MFY117" s="5"/>
      <c r="MFZ117" s="5"/>
      <c r="MGA117" s="5"/>
      <c r="MGB117" s="5"/>
      <c r="MGC117" s="5"/>
      <c r="MGD117" s="5"/>
      <c r="MGE117" s="5"/>
      <c r="MGF117" s="5"/>
      <c r="MGG117" s="5"/>
      <c r="MGH117" s="5"/>
      <c r="MGI117" s="5"/>
      <c r="MGJ117" s="5"/>
      <c r="MGK117" s="5"/>
      <c r="MGL117" s="5"/>
      <c r="MGM117" s="5"/>
      <c r="MGN117" s="5"/>
      <c r="MGO117" s="5"/>
      <c r="MGP117" s="5"/>
      <c r="MGQ117" s="5"/>
      <c r="MGR117" s="5"/>
      <c r="MGS117" s="5"/>
      <c r="MGT117" s="5"/>
      <c r="MGU117" s="5"/>
      <c r="MGV117" s="5"/>
      <c r="MGW117" s="5"/>
      <c r="MGX117" s="5"/>
      <c r="MGY117" s="5"/>
      <c r="MGZ117" s="5"/>
      <c r="MHA117" s="5"/>
      <c r="MHB117" s="5"/>
      <c r="MHC117" s="5"/>
      <c r="MHD117" s="5"/>
      <c r="MHE117" s="5"/>
      <c r="MHF117" s="5"/>
      <c r="MHG117" s="5"/>
      <c r="MHH117" s="5"/>
      <c r="MHI117" s="5"/>
      <c r="MHJ117" s="5"/>
      <c r="MHK117" s="5"/>
      <c r="MHL117" s="5"/>
      <c r="MHM117" s="5"/>
      <c r="MHN117" s="5"/>
      <c r="MHO117" s="5"/>
      <c r="MHP117" s="5"/>
      <c r="MHQ117" s="5"/>
      <c r="MHR117" s="5"/>
      <c r="MHS117" s="5"/>
      <c r="MHT117" s="5"/>
      <c r="MHU117" s="5"/>
      <c r="MHV117" s="5"/>
      <c r="MHW117" s="5"/>
      <c r="MHX117" s="5"/>
      <c r="MHY117" s="5"/>
      <c r="MHZ117" s="5"/>
      <c r="MIA117" s="5"/>
      <c r="MIB117" s="5"/>
      <c r="MIC117" s="5"/>
      <c r="MID117" s="5"/>
      <c r="MIE117" s="5"/>
      <c r="MIF117" s="5"/>
      <c r="MIG117" s="5"/>
      <c r="MIH117" s="5"/>
      <c r="MII117" s="5"/>
      <c r="MIJ117" s="5"/>
      <c r="MIK117" s="5"/>
      <c r="MIL117" s="5"/>
      <c r="MIM117" s="5"/>
      <c r="MIN117" s="5"/>
      <c r="MIO117" s="5"/>
      <c r="MIP117" s="5"/>
      <c r="MIQ117" s="5"/>
      <c r="MIR117" s="5"/>
      <c r="MIS117" s="5"/>
      <c r="MIT117" s="5"/>
      <c r="MIU117" s="5"/>
      <c r="MIV117" s="5"/>
      <c r="MIW117" s="5"/>
      <c r="MIX117" s="5"/>
      <c r="MIY117" s="5"/>
      <c r="MIZ117" s="5"/>
      <c r="MJA117" s="5"/>
      <c r="MJB117" s="5"/>
      <c r="MJC117" s="5"/>
      <c r="MJD117" s="5"/>
      <c r="MJE117" s="5"/>
      <c r="MJF117" s="5"/>
      <c r="MJG117" s="5"/>
      <c r="MJH117" s="5"/>
      <c r="MJI117" s="5"/>
      <c r="MJJ117" s="5"/>
      <c r="MJK117" s="5"/>
      <c r="MJL117" s="5"/>
      <c r="MJM117" s="5"/>
      <c r="MJN117" s="5"/>
      <c r="MJO117" s="5"/>
      <c r="MJP117" s="5"/>
      <c r="MJQ117" s="5"/>
      <c r="MJR117" s="5"/>
      <c r="MJS117" s="5"/>
      <c r="MJT117" s="5"/>
      <c r="MJU117" s="5"/>
      <c r="MJV117" s="5"/>
      <c r="MJW117" s="5"/>
      <c r="MJX117" s="5"/>
      <c r="MJY117" s="5"/>
      <c r="MJZ117" s="5"/>
      <c r="MKA117" s="5"/>
      <c r="MKB117" s="5"/>
      <c r="MKC117" s="5"/>
      <c r="MKD117" s="5"/>
      <c r="MKE117" s="5"/>
      <c r="MKF117" s="5"/>
      <c r="MKG117" s="5"/>
      <c r="MKH117" s="5"/>
      <c r="MKI117" s="5"/>
      <c r="MKJ117" s="5"/>
      <c r="MKK117" s="5"/>
      <c r="MKL117" s="5"/>
      <c r="MKM117" s="5"/>
      <c r="MKN117" s="5"/>
      <c r="MKO117" s="5"/>
      <c r="MKP117" s="5"/>
      <c r="MKQ117" s="5"/>
      <c r="MKR117" s="5"/>
      <c r="MKS117" s="5"/>
      <c r="MKT117" s="5"/>
      <c r="MKU117" s="5"/>
      <c r="MKV117" s="5"/>
      <c r="MKW117" s="5"/>
      <c r="MKX117" s="5"/>
      <c r="MKY117" s="5"/>
      <c r="MKZ117" s="5"/>
      <c r="MLA117" s="5"/>
      <c r="MLB117" s="5"/>
      <c r="MLC117" s="5"/>
      <c r="MLD117" s="5"/>
      <c r="MLE117" s="5"/>
      <c r="MLF117" s="5"/>
      <c r="MLG117" s="5"/>
      <c r="MLH117" s="5"/>
      <c r="MLI117" s="5"/>
      <c r="MLJ117" s="5"/>
      <c r="MLK117" s="5"/>
      <c r="MLL117" s="5"/>
      <c r="MLM117" s="5"/>
      <c r="MLN117" s="5"/>
      <c r="MLO117" s="5"/>
      <c r="MLP117" s="5"/>
      <c r="MLQ117" s="5"/>
      <c r="MLR117" s="5"/>
      <c r="MLS117" s="5"/>
      <c r="MLT117" s="5"/>
      <c r="MLU117" s="5"/>
      <c r="MLV117" s="5"/>
      <c r="MLW117" s="5"/>
      <c r="MLX117" s="5"/>
      <c r="MLY117" s="5"/>
      <c r="MLZ117" s="5"/>
      <c r="MMA117" s="5"/>
      <c r="MMB117" s="5"/>
      <c r="MMC117" s="5"/>
      <c r="MMD117" s="5"/>
      <c r="MME117" s="5"/>
      <c r="MMF117" s="5"/>
      <c r="MMG117" s="5"/>
      <c r="MMH117" s="5"/>
      <c r="MMI117" s="5"/>
      <c r="MMJ117" s="5"/>
      <c r="MMK117" s="5"/>
      <c r="MML117" s="5"/>
      <c r="MMM117" s="5"/>
      <c r="MMN117" s="5"/>
      <c r="MMO117" s="5"/>
      <c r="MMP117" s="5"/>
      <c r="MMQ117" s="5"/>
      <c r="MMR117" s="5"/>
      <c r="MMS117" s="5"/>
      <c r="MMT117" s="5"/>
      <c r="MMU117" s="5"/>
      <c r="MMV117" s="5"/>
      <c r="MMW117" s="5"/>
      <c r="MMX117" s="5"/>
      <c r="MMY117" s="5"/>
      <c r="MMZ117" s="5"/>
      <c r="MNA117" s="5"/>
      <c r="MNB117" s="5"/>
      <c r="MNC117" s="5"/>
      <c r="MND117" s="5"/>
      <c r="MNE117" s="5"/>
      <c r="MNF117" s="5"/>
      <c r="MNG117" s="5"/>
      <c r="MNH117" s="5"/>
      <c r="MNI117" s="5"/>
      <c r="MNJ117" s="5"/>
      <c r="MNK117" s="5"/>
      <c r="MNL117" s="5"/>
      <c r="MNM117" s="5"/>
      <c r="MNN117" s="5"/>
      <c r="MNO117" s="5"/>
      <c r="MNP117" s="5"/>
      <c r="MNQ117" s="5"/>
      <c r="MNR117" s="5"/>
      <c r="MNS117" s="5"/>
      <c r="MNT117" s="5"/>
      <c r="MNU117" s="5"/>
      <c r="MNV117" s="5"/>
      <c r="MNW117" s="5"/>
      <c r="MNX117" s="5"/>
      <c r="MNY117" s="5"/>
      <c r="MNZ117" s="5"/>
      <c r="MOA117" s="5"/>
      <c r="MOB117" s="5"/>
      <c r="MOC117" s="5"/>
      <c r="MOD117" s="5"/>
      <c r="MOE117" s="5"/>
      <c r="MOF117" s="5"/>
      <c r="MOG117" s="5"/>
      <c r="MOH117" s="5"/>
      <c r="MOI117" s="5"/>
      <c r="MOJ117" s="5"/>
      <c r="MOK117" s="5"/>
      <c r="MOL117" s="5"/>
      <c r="MOM117" s="5"/>
      <c r="MON117" s="5"/>
      <c r="MOO117" s="5"/>
      <c r="MOP117" s="5"/>
      <c r="MOQ117" s="5"/>
      <c r="MOR117" s="5"/>
      <c r="MOS117" s="5"/>
      <c r="MOT117" s="5"/>
      <c r="MOU117" s="5"/>
      <c r="MOV117" s="5"/>
      <c r="MOW117" s="5"/>
      <c r="MOX117" s="5"/>
      <c r="MOY117" s="5"/>
      <c r="MOZ117" s="5"/>
      <c r="MPA117" s="5"/>
      <c r="MPB117" s="5"/>
      <c r="MPC117" s="5"/>
      <c r="MPD117" s="5"/>
      <c r="MPE117" s="5"/>
      <c r="MPF117" s="5"/>
      <c r="MPG117" s="5"/>
      <c r="MPH117" s="5"/>
      <c r="MPI117" s="5"/>
      <c r="MPJ117" s="5"/>
      <c r="MPK117" s="5"/>
      <c r="MPL117" s="5"/>
      <c r="MPM117" s="5"/>
      <c r="MPN117" s="5"/>
      <c r="MPO117" s="5"/>
      <c r="MPP117" s="5"/>
      <c r="MPQ117" s="5"/>
      <c r="MPR117" s="5"/>
      <c r="MPS117" s="5"/>
      <c r="MPT117" s="5"/>
      <c r="MPU117" s="5"/>
      <c r="MPV117" s="5"/>
      <c r="MPW117" s="5"/>
      <c r="MPX117" s="5"/>
      <c r="MPY117" s="5"/>
      <c r="MPZ117" s="5"/>
      <c r="MQA117" s="5"/>
      <c r="MQB117" s="5"/>
      <c r="MQC117" s="5"/>
      <c r="MQD117" s="5"/>
      <c r="MQE117" s="5"/>
      <c r="MQF117" s="5"/>
      <c r="MQG117" s="5"/>
      <c r="MQH117" s="5"/>
      <c r="MQI117" s="5"/>
      <c r="MQJ117" s="5"/>
      <c r="MQK117" s="5"/>
      <c r="MQL117" s="5"/>
      <c r="MQM117" s="5"/>
      <c r="MQN117" s="5"/>
      <c r="MQO117" s="5"/>
      <c r="MQP117" s="5"/>
      <c r="MQQ117" s="5"/>
      <c r="MQR117" s="5"/>
      <c r="MQS117" s="5"/>
      <c r="MQT117" s="5"/>
      <c r="MQU117" s="5"/>
      <c r="MQV117" s="5"/>
      <c r="MQW117" s="5"/>
      <c r="MQX117" s="5"/>
      <c r="MQY117" s="5"/>
      <c r="MQZ117" s="5"/>
      <c r="MRA117" s="5"/>
      <c r="MRB117" s="5"/>
      <c r="MRC117" s="5"/>
      <c r="MRD117" s="5"/>
      <c r="MRE117" s="5"/>
      <c r="MRF117" s="5"/>
      <c r="MRG117" s="5"/>
      <c r="MRH117" s="5"/>
      <c r="MRI117" s="5"/>
      <c r="MRJ117" s="5"/>
      <c r="MRK117" s="5"/>
      <c r="MRL117" s="5"/>
      <c r="MRM117" s="5"/>
      <c r="MRN117" s="5"/>
      <c r="MRO117" s="5"/>
      <c r="MRP117" s="5"/>
      <c r="MRQ117" s="5"/>
      <c r="MRR117" s="5"/>
      <c r="MRS117" s="5"/>
      <c r="MRT117" s="5"/>
      <c r="MRU117" s="5"/>
      <c r="MRV117" s="5"/>
      <c r="MRW117" s="5"/>
      <c r="MRX117" s="5"/>
      <c r="MRY117" s="5"/>
      <c r="MRZ117" s="5"/>
      <c r="MSA117" s="5"/>
      <c r="MSB117" s="5"/>
      <c r="MSC117" s="5"/>
      <c r="MSD117" s="5"/>
      <c r="MSE117" s="5"/>
      <c r="MSF117" s="5"/>
      <c r="MSG117" s="5"/>
      <c r="MSH117" s="5"/>
      <c r="MSI117" s="5"/>
      <c r="MSJ117" s="5"/>
      <c r="MSK117" s="5"/>
      <c r="MSL117" s="5"/>
      <c r="MSM117" s="5"/>
      <c r="MSN117" s="5"/>
      <c r="MSO117" s="5"/>
      <c r="MSP117" s="5"/>
      <c r="MSQ117" s="5"/>
      <c r="MSR117" s="5"/>
      <c r="MSS117" s="5"/>
      <c r="MST117" s="5"/>
      <c r="MSU117" s="5"/>
      <c r="MSV117" s="5"/>
      <c r="MSW117" s="5"/>
      <c r="MSX117" s="5"/>
      <c r="MSY117" s="5"/>
      <c r="MSZ117" s="5"/>
      <c r="MTA117" s="5"/>
      <c r="MTB117" s="5"/>
      <c r="MTC117" s="5"/>
      <c r="MTD117" s="5"/>
      <c r="MTE117" s="5"/>
      <c r="MTF117" s="5"/>
      <c r="MTG117" s="5"/>
      <c r="MTH117" s="5"/>
      <c r="MTI117" s="5"/>
      <c r="MTJ117" s="5"/>
      <c r="MTK117" s="5"/>
      <c r="MTL117" s="5"/>
      <c r="MTM117" s="5"/>
      <c r="MTN117" s="5"/>
      <c r="MTO117" s="5"/>
      <c r="MTP117" s="5"/>
      <c r="MTQ117" s="5"/>
      <c r="MTR117" s="5"/>
      <c r="MTS117" s="5"/>
      <c r="MTT117" s="5"/>
      <c r="MTU117" s="5"/>
      <c r="MTV117" s="5"/>
      <c r="MTW117" s="5"/>
      <c r="MTX117" s="5"/>
      <c r="MTY117" s="5"/>
      <c r="MTZ117" s="5"/>
      <c r="MUA117" s="5"/>
      <c r="MUB117" s="5"/>
      <c r="MUC117" s="5"/>
      <c r="MUD117" s="5"/>
      <c r="MUE117" s="5"/>
      <c r="MUF117" s="5"/>
      <c r="MUG117" s="5"/>
      <c r="MUH117" s="5"/>
      <c r="MUI117" s="5"/>
      <c r="MUJ117" s="5"/>
      <c r="MUK117" s="5"/>
      <c r="MUL117" s="5"/>
      <c r="MUM117" s="5"/>
      <c r="MUN117" s="5"/>
      <c r="MUO117" s="5"/>
      <c r="MUP117" s="5"/>
      <c r="MUQ117" s="5"/>
      <c r="MUR117" s="5"/>
      <c r="MUS117" s="5"/>
      <c r="MUT117" s="5"/>
      <c r="MUU117" s="5"/>
      <c r="MUV117" s="5"/>
      <c r="MUW117" s="5"/>
      <c r="MUX117" s="5"/>
      <c r="MUY117" s="5"/>
      <c r="MUZ117" s="5"/>
      <c r="MVA117" s="5"/>
      <c r="MVB117" s="5"/>
      <c r="MVC117" s="5"/>
      <c r="MVD117" s="5"/>
      <c r="MVE117" s="5"/>
      <c r="MVF117" s="5"/>
      <c r="MVG117" s="5"/>
      <c r="MVH117" s="5"/>
      <c r="MVI117" s="5"/>
      <c r="MVJ117" s="5"/>
      <c r="MVK117" s="5"/>
      <c r="MVL117" s="5"/>
      <c r="MVM117" s="5"/>
      <c r="MVN117" s="5"/>
      <c r="MVO117" s="5"/>
      <c r="MVP117" s="5"/>
      <c r="MVQ117" s="5"/>
      <c r="MVR117" s="5"/>
      <c r="MVS117" s="5"/>
      <c r="MVT117" s="5"/>
      <c r="MVU117" s="5"/>
      <c r="MVV117" s="5"/>
      <c r="MVW117" s="5"/>
      <c r="MVX117" s="5"/>
      <c r="MVY117" s="5"/>
      <c r="MVZ117" s="5"/>
      <c r="MWA117" s="5"/>
      <c r="MWB117" s="5"/>
      <c r="MWC117" s="5"/>
      <c r="MWD117" s="5"/>
      <c r="MWE117" s="5"/>
      <c r="MWF117" s="5"/>
      <c r="MWG117" s="5"/>
      <c r="MWH117" s="5"/>
      <c r="MWI117" s="5"/>
      <c r="MWJ117" s="5"/>
      <c r="MWK117" s="5"/>
      <c r="MWL117" s="5"/>
      <c r="MWM117" s="5"/>
      <c r="MWN117" s="5"/>
      <c r="MWO117" s="5"/>
      <c r="MWP117" s="5"/>
      <c r="MWQ117" s="5"/>
      <c r="MWR117" s="5"/>
      <c r="MWS117" s="5"/>
      <c r="MWT117" s="5"/>
      <c r="MWU117" s="5"/>
      <c r="MWV117" s="5"/>
      <c r="MWW117" s="5"/>
      <c r="MWX117" s="5"/>
      <c r="MWY117" s="5"/>
      <c r="MWZ117" s="5"/>
      <c r="MXA117" s="5"/>
      <c r="MXB117" s="5"/>
      <c r="MXC117" s="5"/>
      <c r="MXD117" s="5"/>
      <c r="MXE117" s="5"/>
      <c r="MXF117" s="5"/>
      <c r="MXG117" s="5"/>
      <c r="MXH117" s="5"/>
      <c r="MXI117" s="5"/>
      <c r="MXJ117" s="5"/>
      <c r="MXK117" s="5"/>
      <c r="MXL117" s="5"/>
      <c r="MXM117" s="5"/>
      <c r="MXN117" s="5"/>
      <c r="MXO117" s="5"/>
      <c r="MXP117" s="5"/>
      <c r="MXQ117" s="5"/>
      <c r="MXR117" s="5"/>
      <c r="MXS117" s="5"/>
      <c r="MXT117" s="5"/>
      <c r="MXU117" s="5"/>
      <c r="MXV117" s="5"/>
      <c r="MXW117" s="5"/>
      <c r="MXX117" s="5"/>
      <c r="MXY117" s="5"/>
      <c r="MXZ117" s="5"/>
      <c r="MYA117" s="5"/>
      <c r="MYB117" s="5"/>
      <c r="MYC117" s="5"/>
      <c r="MYD117" s="5"/>
      <c r="MYE117" s="5"/>
      <c r="MYF117" s="5"/>
      <c r="MYG117" s="5"/>
      <c r="MYH117" s="5"/>
      <c r="MYI117" s="5"/>
      <c r="MYJ117" s="5"/>
      <c r="MYK117" s="5"/>
      <c r="MYL117" s="5"/>
      <c r="MYM117" s="5"/>
      <c r="MYN117" s="5"/>
      <c r="MYO117" s="5"/>
      <c r="MYP117" s="5"/>
      <c r="MYQ117" s="5"/>
      <c r="MYR117" s="5"/>
      <c r="MYS117" s="5"/>
      <c r="MYT117" s="5"/>
      <c r="MYU117" s="5"/>
      <c r="MYV117" s="5"/>
      <c r="MYW117" s="5"/>
      <c r="MYX117" s="5"/>
      <c r="MYY117" s="5"/>
      <c r="MYZ117" s="5"/>
      <c r="MZA117" s="5"/>
      <c r="MZB117" s="5"/>
      <c r="MZC117" s="5"/>
      <c r="MZD117" s="5"/>
      <c r="MZE117" s="5"/>
      <c r="MZF117" s="5"/>
      <c r="MZG117" s="5"/>
      <c r="MZH117" s="5"/>
      <c r="MZI117" s="5"/>
      <c r="MZJ117" s="5"/>
      <c r="MZK117" s="5"/>
      <c r="MZL117" s="5"/>
      <c r="MZM117" s="5"/>
      <c r="MZN117" s="5"/>
      <c r="MZO117" s="5"/>
      <c r="MZP117" s="5"/>
      <c r="MZQ117" s="5"/>
      <c r="MZR117" s="5"/>
      <c r="MZS117" s="5"/>
      <c r="MZT117" s="5"/>
      <c r="MZU117" s="5"/>
      <c r="MZV117" s="5"/>
      <c r="MZW117" s="5"/>
      <c r="MZX117" s="5"/>
      <c r="MZY117" s="5"/>
      <c r="MZZ117" s="5"/>
      <c r="NAA117" s="5"/>
      <c r="NAB117" s="5"/>
      <c r="NAC117" s="5"/>
      <c r="NAD117" s="5"/>
      <c r="NAE117" s="5"/>
      <c r="NAF117" s="5"/>
      <c r="NAG117" s="5"/>
      <c r="NAH117" s="5"/>
      <c r="NAI117" s="5"/>
      <c r="NAJ117" s="5"/>
      <c r="NAK117" s="5"/>
      <c r="NAL117" s="5"/>
      <c r="NAM117" s="5"/>
      <c r="NAN117" s="5"/>
      <c r="NAO117" s="5"/>
      <c r="NAP117" s="5"/>
      <c r="NAQ117" s="5"/>
      <c r="NAR117" s="5"/>
      <c r="NAS117" s="5"/>
      <c r="NAT117" s="5"/>
      <c r="NAU117" s="5"/>
      <c r="NAV117" s="5"/>
      <c r="NAW117" s="5"/>
      <c r="NAX117" s="5"/>
      <c r="NAY117" s="5"/>
      <c r="NAZ117" s="5"/>
      <c r="NBA117" s="5"/>
      <c r="NBB117" s="5"/>
      <c r="NBC117" s="5"/>
      <c r="NBD117" s="5"/>
      <c r="NBE117" s="5"/>
      <c r="NBF117" s="5"/>
      <c r="NBG117" s="5"/>
      <c r="NBH117" s="5"/>
      <c r="NBI117" s="5"/>
      <c r="NBJ117" s="5"/>
      <c r="NBK117" s="5"/>
      <c r="NBL117" s="5"/>
      <c r="NBM117" s="5"/>
      <c r="NBN117" s="5"/>
      <c r="NBO117" s="5"/>
      <c r="NBP117" s="5"/>
      <c r="NBQ117" s="5"/>
      <c r="NBR117" s="5"/>
      <c r="NBS117" s="5"/>
      <c r="NBT117" s="5"/>
      <c r="NBU117" s="5"/>
      <c r="NBV117" s="5"/>
      <c r="NBW117" s="5"/>
      <c r="NBX117" s="5"/>
      <c r="NBY117" s="5"/>
      <c r="NBZ117" s="5"/>
      <c r="NCA117" s="5"/>
      <c r="NCB117" s="5"/>
      <c r="NCC117" s="5"/>
      <c r="NCD117" s="5"/>
      <c r="NCE117" s="5"/>
      <c r="NCF117" s="5"/>
      <c r="NCG117" s="5"/>
      <c r="NCH117" s="5"/>
      <c r="NCI117" s="5"/>
      <c r="NCJ117" s="5"/>
      <c r="NCK117" s="5"/>
      <c r="NCL117" s="5"/>
      <c r="NCM117" s="5"/>
      <c r="NCN117" s="5"/>
      <c r="NCO117" s="5"/>
      <c r="NCP117" s="5"/>
      <c r="NCQ117" s="5"/>
      <c r="NCR117" s="5"/>
      <c r="NCS117" s="5"/>
      <c r="NCT117" s="5"/>
      <c r="NCU117" s="5"/>
      <c r="NCV117" s="5"/>
      <c r="NCW117" s="5"/>
      <c r="NCX117" s="5"/>
      <c r="NCY117" s="5"/>
      <c r="NCZ117" s="5"/>
      <c r="NDA117" s="5"/>
      <c r="NDB117" s="5"/>
      <c r="NDC117" s="5"/>
      <c r="NDD117" s="5"/>
      <c r="NDE117" s="5"/>
      <c r="NDF117" s="5"/>
      <c r="NDG117" s="5"/>
      <c r="NDH117" s="5"/>
      <c r="NDI117" s="5"/>
      <c r="NDJ117" s="5"/>
      <c r="NDK117" s="5"/>
      <c r="NDL117" s="5"/>
      <c r="NDM117" s="5"/>
      <c r="NDN117" s="5"/>
      <c r="NDO117" s="5"/>
      <c r="NDP117" s="5"/>
      <c r="NDQ117" s="5"/>
      <c r="NDR117" s="5"/>
      <c r="NDS117" s="5"/>
      <c r="NDT117" s="5"/>
      <c r="NDU117" s="5"/>
      <c r="NDV117" s="5"/>
      <c r="NDW117" s="5"/>
      <c r="NDX117" s="5"/>
      <c r="NDY117" s="5"/>
      <c r="NDZ117" s="5"/>
      <c r="NEA117" s="5"/>
      <c r="NEB117" s="5"/>
      <c r="NEC117" s="5"/>
      <c r="NED117" s="5"/>
      <c r="NEE117" s="5"/>
      <c r="NEF117" s="5"/>
      <c r="NEG117" s="5"/>
      <c r="NEH117" s="5"/>
      <c r="NEI117" s="5"/>
      <c r="NEJ117" s="5"/>
      <c r="NEK117" s="5"/>
      <c r="NEL117" s="5"/>
      <c r="NEM117" s="5"/>
      <c r="NEN117" s="5"/>
      <c r="NEO117" s="5"/>
      <c r="NEP117" s="5"/>
      <c r="NEQ117" s="5"/>
      <c r="NER117" s="5"/>
      <c r="NES117" s="5"/>
      <c r="NET117" s="5"/>
      <c r="NEU117" s="5"/>
      <c r="NEV117" s="5"/>
      <c r="NEW117" s="5"/>
      <c r="NEX117" s="5"/>
      <c r="NEY117" s="5"/>
      <c r="NEZ117" s="5"/>
      <c r="NFA117" s="5"/>
      <c r="NFB117" s="5"/>
      <c r="NFC117" s="5"/>
      <c r="NFD117" s="5"/>
      <c r="NFE117" s="5"/>
      <c r="NFF117" s="5"/>
      <c r="NFG117" s="5"/>
      <c r="NFH117" s="5"/>
      <c r="NFI117" s="5"/>
      <c r="NFJ117" s="5"/>
      <c r="NFK117" s="5"/>
      <c r="NFL117" s="5"/>
      <c r="NFM117" s="5"/>
      <c r="NFN117" s="5"/>
      <c r="NFO117" s="5"/>
      <c r="NFP117" s="5"/>
      <c r="NFQ117" s="5"/>
      <c r="NFR117" s="5"/>
      <c r="NFS117" s="5"/>
      <c r="NFT117" s="5"/>
      <c r="NFU117" s="5"/>
      <c r="NFV117" s="5"/>
      <c r="NFW117" s="5"/>
      <c r="NFX117" s="5"/>
      <c r="NFY117" s="5"/>
      <c r="NFZ117" s="5"/>
      <c r="NGA117" s="5"/>
      <c r="NGB117" s="5"/>
      <c r="NGC117" s="5"/>
      <c r="NGD117" s="5"/>
      <c r="NGE117" s="5"/>
      <c r="NGF117" s="5"/>
      <c r="NGG117" s="5"/>
      <c r="NGH117" s="5"/>
      <c r="NGI117" s="5"/>
      <c r="NGJ117" s="5"/>
      <c r="NGK117" s="5"/>
      <c r="NGL117" s="5"/>
      <c r="NGM117" s="5"/>
      <c r="NGN117" s="5"/>
      <c r="NGO117" s="5"/>
      <c r="NGP117" s="5"/>
      <c r="NGQ117" s="5"/>
      <c r="NGR117" s="5"/>
      <c r="NGS117" s="5"/>
      <c r="NGT117" s="5"/>
      <c r="NGU117" s="5"/>
      <c r="NGV117" s="5"/>
      <c r="NGW117" s="5"/>
      <c r="NGX117" s="5"/>
      <c r="NGY117" s="5"/>
      <c r="NGZ117" s="5"/>
      <c r="NHA117" s="5"/>
      <c r="NHB117" s="5"/>
      <c r="NHC117" s="5"/>
      <c r="NHD117" s="5"/>
      <c r="NHE117" s="5"/>
      <c r="NHF117" s="5"/>
      <c r="NHG117" s="5"/>
      <c r="NHH117" s="5"/>
      <c r="NHI117" s="5"/>
      <c r="NHJ117" s="5"/>
      <c r="NHK117" s="5"/>
      <c r="NHL117" s="5"/>
      <c r="NHM117" s="5"/>
      <c r="NHN117" s="5"/>
      <c r="NHO117" s="5"/>
      <c r="NHP117" s="5"/>
      <c r="NHQ117" s="5"/>
      <c r="NHR117" s="5"/>
      <c r="NHS117" s="5"/>
      <c r="NHT117" s="5"/>
      <c r="NHU117" s="5"/>
      <c r="NHV117" s="5"/>
      <c r="NHW117" s="5"/>
      <c r="NHX117" s="5"/>
      <c r="NHY117" s="5"/>
      <c r="NHZ117" s="5"/>
      <c r="NIA117" s="5"/>
      <c r="NIB117" s="5"/>
      <c r="NIC117" s="5"/>
      <c r="NID117" s="5"/>
      <c r="NIE117" s="5"/>
      <c r="NIF117" s="5"/>
      <c r="NIG117" s="5"/>
      <c r="NIH117" s="5"/>
      <c r="NII117" s="5"/>
      <c r="NIJ117" s="5"/>
      <c r="NIK117" s="5"/>
      <c r="NIL117" s="5"/>
      <c r="NIM117" s="5"/>
      <c r="NIN117" s="5"/>
      <c r="NIO117" s="5"/>
      <c r="NIP117" s="5"/>
      <c r="NIQ117" s="5"/>
      <c r="NIR117" s="5"/>
      <c r="NIS117" s="5"/>
      <c r="NIT117" s="5"/>
      <c r="NIU117" s="5"/>
      <c r="NIV117" s="5"/>
      <c r="NIW117" s="5"/>
      <c r="NIX117" s="5"/>
      <c r="NIY117" s="5"/>
      <c r="NIZ117" s="5"/>
      <c r="NJA117" s="5"/>
      <c r="NJB117" s="5"/>
      <c r="NJC117" s="5"/>
      <c r="NJD117" s="5"/>
      <c r="NJE117" s="5"/>
      <c r="NJF117" s="5"/>
      <c r="NJG117" s="5"/>
      <c r="NJH117" s="5"/>
      <c r="NJI117" s="5"/>
      <c r="NJJ117" s="5"/>
      <c r="NJK117" s="5"/>
      <c r="NJL117" s="5"/>
      <c r="NJM117" s="5"/>
      <c r="NJN117" s="5"/>
      <c r="NJO117" s="5"/>
      <c r="NJP117" s="5"/>
      <c r="NJQ117" s="5"/>
      <c r="NJR117" s="5"/>
      <c r="NJS117" s="5"/>
      <c r="NJT117" s="5"/>
      <c r="NJU117" s="5"/>
      <c r="NJV117" s="5"/>
      <c r="NJW117" s="5"/>
      <c r="NJX117" s="5"/>
      <c r="NJY117" s="5"/>
      <c r="NJZ117" s="5"/>
      <c r="NKA117" s="5"/>
      <c r="NKB117" s="5"/>
      <c r="NKC117" s="5"/>
      <c r="NKD117" s="5"/>
      <c r="NKE117" s="5"/>
      <c r="NKF117" s="5"/>
      <c r="NKG117" s="5"/>
      <c r="NKH117" s="5"/>
      <c r="NKI117" s="5"/>
      <c r="NKJ117" s="5"/>
      <c r="NKK117" s="5"/>
      <c r="NKL117" s="5"/>
      <c r="NKM117" s="5"/>
      <c r="NKN117" s="5"/>
      <c r="NKO117" s="5"/>
      <c r="NKP117" s="5"/>
      <c r="NKQ117" s="5"/>
      <c r="NKR117" s="5"/>
      <c r="NKS117" s="5"/>
      <c r="NKT117" s="5"/>
      <c r="NKU117" s="5"/>
      <c r="NKV117" s="5"/>
      <c r="NKW117" s="5"/>
      <c r="NKX117" s="5"/>
      <c r="NKY117" s="5"/>
      <c r="NKZ117" s="5"/>
      <c r="NLA117" s="5"/>
      <c r="NLB117" s="5"/>
      <c r="NLC117" s="5"/>
      <c r="NLD117" s="5"/>
      <c r="NLE117" s="5"/>
      <c r="NLF117" s="5"/>
      <c r="NLG117" s="5"/>
      <c r="NLH117" s="5"/>
      <c r="NLI117" s="5"/>
      <c r="NLJ117" s="5"/>
      <c r="NLK117" s="5"/>
      <c r="NLL117" s="5"/>
      <c r="NLM117" s="5"/>
      <c r="NLN117" s="5"/>
      <c r="NLO117" s="5"/>
      <c r="NLP117" s="5"/>
      <c r="NLQ117" s="5"/>
      <c r="NLR117" s="5"/>
      <c r="NLS117" s="5"/>
      <c r="NLT117" s="5"/>
      <c r="NLU117" s="5"/>
      <c r="NLV117" s="5"/>
      <c r="NLW117" s="5"/>
      <c r="NLX117" s="5"/>
      <c r="NLY117" s="5"/>
      <c r="NLZ117" s="5"/>
      <c r="NMA117" s="5"/>
      <c r="NMB117" s="5"/>
      <c r="NMC117" s="5"/>
      <c r="NMD117" s="5"/>
      <c r="NME117" s="5"/>
      <c r="NMF117" s="5"/>
      <c r="NMG117" s="5"/>
      <c r="NMH117" s="5"/>
      <c r="NMI117" s="5"/>
      <c r="NMJ117" s="5"/>
      <c r="NMK117" s="5"/>
      <c r="NML117" s="5"/>
      <c r="NMM117" s="5"/>
      <c r="NMN117" s="5"/>
      <c r="NMO117" s="5"/>
      <c r="NMP117" s="5"/>
      <c r="NMQ117" s="5"/>
      <c r="NMR117" s="5"/>
      <c r="NMS117" s="5"/>
      <c r="NMT117" s="5"/>
      <c r="NMU117" s="5"/>
      <c r="NMV117" s="5"/>
      <c r="NMW117" s="5"/>
      <c r="NMX117" s="5"/>
      <c r="NMY117" s="5"/>
      <c r="NMZ117" s="5"/>
      <c r="NNA117" s="5"/>
      <c r="NNB117" s="5"/>
      <c r="NNC117" s="5"/>
      <c r="NND117" s="5"/>
      <c r="NNE117" s="5"/>
      <c r="NNF117" s="5"/>
      <c r="NNG117" s="5"/>
      <c r="NNH117" s="5"/>
      <c r="NNI117" s="5"/>
      <c r="NNJ117" s="5"/>
      <c r="NNK117" s="5"/>
      <c r="NNL117" s="5"/>
      <c r="NNM117" s="5"/>
      <c r="NNN117" s="5"/>
      <c r="NNO117" s="5"/>
      <c r="NNP117" s="5"/>
      <c r="NNQ117" s="5"/>
      <c r="NNR117" s="5"/>
      <c r="NNS117" s="5"/>
      <c r="NNT117" s="5"/>
      <c r="NNU117" s="5"/>
      <c r="NNV117" s="5"/>
      <c r="NNW117" s="5"/>
      <c r="NNX117" s="5"/>
      <c r="NNY117" s="5"/>
      <c r="NNZ117" s="5"/>
      <c r="NOA117" s="5"/>
      <c r="NOB117" s="5"/>
      <c r="NOC117" s="5"/>
      <c r="NOD117" s="5"/>
      <c r="NOE117" s="5"/>
      <c r="NOF117" s="5"/>
      <c r="NOG117" s="5"/>
      <c r="NOH117" s="5"/>
      <c r="NOI117" s="5"/>
      <c r="NOJ117" s="5"/>
      <c r="NOK117" s="5"/>
      <c r="NOL117" s="5"/>
      <c r="NOM117" s="5"/>
      <c r="NON117" s="5"/>
      <c r="NOO117" s="5"/>
      <c r="NOP117" s="5"/>
      <c r="NOQ117" s="5"/>
      <c r="NOR117" s="5"/>
      <c r="NOS117" s="5"/>
      <c r="NOT117" s="5"/>
      <c r="NOU117" s="5"/>
      <c r="NOV117" s="5"/>
      <c r="NOW117" s="5"/>
      <c r="NOX117" s="5"/>
      <c r="NOY117" s="5"/>
      <c r="NOZ117" s="5"/>
      <c r="NPA117" s="5"/>
      <c r="NPB117" s="5"/>
      <c r="NPC117" s="5"/>
      <c r="NPD117" s="5"/>
      <c r="NPE117" s="5"/>
      <c r="NPF117" s="5"/>
      <c r="NPG117" s="5"/>
      <c r="NPH117" s="5"/>
      <c r="NPI117" s="5"/>
      <c r="NPJ117" s="5"/>
      <c r="NPK117" s="5"/>
      <c r="NPL117" s="5"/>
      <c r="NPM117" s="5"/>
      <c r="NPN117" s="5"/>
      <c r="NPO117" s="5"/>
      <c r="NPP117" s="5"/>
      <c r="NPQ117" s="5"/>
      <c r="NPR117" s="5"/>
      <c r="NPS117" s="5"/>
      <c r="NPT117" s="5"/>
      <c r="NPU117" s="5"/>
      <c r="NPV117" s="5"/>
      <c r="NPW117" s="5"/>
      <c r="NPX117" s="5"/>
      <c r="NPY117" s="5"/>
      <c r="NPZ117" s="5"/>
      <c r="NQA117" s="5"/>
      <c r="NQB117" s="5"/>
      <c r="NQC117" s="5"/>
      <c r="NQD117" s="5"/>
      <c r="NQE117" s="5"/>
      <c r="NQF117" s="5"/>
      <c r="NQG117" s="5"/>
      <c r="NQH117" s="5"/>
      <c r="NQI117" s="5"/>
      <c r="NQJ117" s="5"/>
      <c r="NQK117" s="5"/>
      <c r="NQL117" s="5"/>
      <c r="NQM117" s="5"/>
      <c r="NQN117" s="5"/>
      <c r="NQO117" s="5"/>
      <c r="NQP117" s="5"/>
      <c r="NQQ117" s="5"/>
      <c r="NQR117" s="5"/>
      <c r="NQS117" s="5"/>
      <c r="NQT117" s="5"/>
      <c r="NQU117" s="5"/>
      <c r="NQV117" s="5"/>
      <c r="NQW117" s="5"/>
      <c r="NQX117" s="5"/>
      <c r="NQY117" s="5"/>
      <c r="NQZ117" s="5"/>
      <c r="NRA117" s="5"/>
      <c r="NRB117" s="5"/>
      <c r="NRC117" s="5"/>
      <c r="NRD117" s="5"/>
      <c r="NRE117" s="5"/>
      <c r="NRF117" s="5"/>
      <c r="NRG117" s="5"/>
      <c r="NRH117" s="5"/>
      <c r="NRI117" s="5"/>
      <c r="NRJ117" s="5"/>
      <c r="NRK117" s="5"/>
      <c r="NRL117" s="5"/>
      <c r="NRM117" s="5"/>
      <c r="NRN117" s="5"/>
      <c r="NRO117" s="5"/>
      <c r="NRP117" s="5"/>
      <c r="NRQ117" s="5"/>
      <c r="NRR117" s="5"/>
      <c r="NRS117" s="5"/>
      <c r="NRT117" s="5"/>
      <c r="NRU117" s="5"/>
      <c r="NRV117" s="5"/>
      <c r="NRW117" s="5"/>
      <c r="NRX117" s="5"/>
      <c r="NRY117" s="5"/>
      <c r="NRZ117" s="5"/>
      <c r="NSA117" s="5"/>
      <c r="NSB117" s="5"/>
      <c r="NSC117" s="5"/>
      <c r="NSD117" s="5"/>
      <c r="NSE117" s="5"/>
      <c r="NSF117" s="5"/>
      <c r="NSG117" s="5"/>
      <c r="NSH117" s="5"/>
      <c r="NSI117" s="5"/>
      <c r="NSJ117" s="5"/>
      <c r="NSK117" s="5"/>
      <c r="NSL117" s="5"/>
      <c r="NSM117" s="5"/>
      <c r="NSN117" s="5"/>
      <c r="NSO117" s="5"/>
      <c r="NSP117" s="5"/>
      <c r="NSQ117" s="5"/>
      <c r="NSR117" s="5"/>
      <c r="NSS117" s="5"/>
      <c r="NST117" s="5"/>
      <c r="NSU117" s="5"/>
      <c r="NSV117" s="5"/>
      <c r="NSW117" s="5"/>
      <c r="NSX117" s="5"/>
      <c r="NSY117" s="5"/>
      <c r="NSZ117" s="5"/>
      <c r="NTA117" s="5"/>
      <c r="NTB117" s="5"/>
      <c r="NTC117" s="5"/>
      <c r="NTD117" s="5"/>
      <c r="NTE117" s="5"/>
      <c r="NTF117" s="5"/>
      <c r="NTG117" s="5"/>
      <c r="NTH117" s="5"/>
      <c r="NTI117" s="5"/>
      <c r="NTJ117" s="5"/>
      <c r="NTK117" s="5"/>
      <c r="NTL117" s="5"/>
      <c r="NTM117" s="5"/>
      <c r="NTN117" s="5"/>
      <c r="NTO117" s="5"/>
      <c r="NTP117" s="5"/>
      <c r="NTQ117" s="5"/>
      <c r="NTR117" s="5"/>
      <c r="NTS117" s="5"/>
      <c r="NTT117" s="5"/>
      <c r="NTU117" s="5"/>
      <c r="NTV117" s="5"/>
      <c r="NTW117" s="5"/>
      <c r="NTX117" s="5"/>
      <c r="NTY117" s="5"/>
      <c r="NTZ117" s="5"/>
      <c r="NUA117" s="5"/>
      <c r="NUB117" s="5"/>
      <c r="NUC117" s="5"/>
      <c r="NUD117" s="5"/>
      <c r="NUE117" s="5"/>
      <c r="NUF117" s="5"/>
      <c r="NUG117" s="5"/>
      <c r="NUH117" s="5"/>
      <c r="NUI117" s="5"/>
      <c r="NUJ117" s="5"/>
      <c r="NUK117" s="5"/>
      <c r="NUL117" s="5"/>
      <c r="NUM117" s="5"/>
      <c r="NUN117" s="5"/>
      <c r="NUO117" s="5"/>
      <c r="NUP117" s="5"/>
      <c r="NUQ117" s="5"/>
      <c r="NUR117" s="5"/>
      <c r="NUS117" s="5"/>
      <c r="NUT117" s="5"/>
      <c r="NUU117" s="5"/>
      <c r="NUV117" s="5"/>
      <c r="NUW117" s="5"/>
      <c r="NUX117" s="5"/>
      <c r="NUY117" s="5"/>
      <c r="NUZ117" s="5"/>
      <c r="NVA117" s="5"/>
      <c r="NVB117" s="5"/>
      <c r="NVC117" s="5"/>
      <c r="NVD117" s="5"/>
      <c r="NVE117" s="5"/>
      <c r="NVF117" s="5"/>
      <c r="NVG117" s="5"/>
      <c r="NVH117" s="5"/>
      <c r="NVI117" s="5"/>
      <c r="NVJ117" s="5"/>
      <c r="NVK117" s="5"/>
      <c r="NVL117" s="5"/>
      <c r="NVM117" s="5"/>
      <c r="NVN117" s="5"/>
      <c r="NVO117" s="5"/>
      <c r="NVP117" s="5"/>
      <c r="NVQ117" s="5"/>
      <c r="NVR117" s="5"/>
      <c r="NVS117" s="5"/>
      <c r="NVT117" s="5"/>
      <c r="NVU117" s="5"/>
      <c r="NVV117" s="5"/>
      <c r="NVW117" s="5"/>
      <c r="NVX117" s="5"/>
      <c r="NVY117" s="5"/>
      <c r="NVZ117" s="5"/>
      <c r="NWA117" s="5"/>
      <c r="NWB117" s="5"/>
      <c r="NWC117" s="5"/>
      <c r="NWD117" s="5"/>
      <c r="NWE117" s="5"/>
      <c r="NWF117" s="5"/>
      <c r="NWG117" s="5"/>
      <c r="NWH117" s="5"/>
      <c r="NWI117" s="5"/>
      <c r="NWJ117" s="5"/>
      <c r="NWK117" s="5"/>
      <c r="NWL117" s="5"/>
      <c r="NWM117" s="5"/>
      <c r="NWN117" s="5"/>
      <c r="NWO117" s="5"/>
      <c r="NWP117" s="5"/>
      <c r="NWQ117" s="5"/>
      <c r="NWR117" s="5"/>
      <c r="NWS117" s="5"/>
      <c r="NWT117" s="5"/>
      <c r="NWU117" s="5"/>
      <c r="NWV117" s="5"/>
      <c r="NWW117" s="5"/>
      <c r="NWX117" s="5"/>
      <c r="NWY117" s="5"/>
      <c r="NWZ117" s="5"/>
      <c r="NXA117" s="5"/>
      <c r="NXB117" s="5"/>
      <c r="NXC117" s="5"/>
      <c r="NXD117" s="5"/>
      <c r="NXE117" s="5"/>
      <c r="NXF117" s="5"/>
      <c r="NXG117" s="5"/>
      <c r="NXH117" s="5"/>
      <c r="NXI117" s="5"/>
      <c r="NXJ117" s="5"/>
      <c r="NXK117" s="5"/>
      <c r="NXL117" s="5"/>
      <c r="NXM117" s="5"/>
      <c r="NXN117" s="5"/>
      <c r="NXO117" s="5"/>
      <c r="NXP117" s="5"/>
      <c r="NXQ117" s="5"/>
      <c r="NXR117" s="5"/>
      <c r="NXS117" s="5"/>
      <c r="NXT117" s="5"/>
      <c r="NXU117" s="5"/>
      <c r="NXV117" s="5"/>
      <c r="NXW117" s="5"/>
      <c r="NXX117" s="5"/>
      <c r="NXY117" s="5"/>
      <c r="NXZ117" s="5"/>
      <c r="NYA117" s="5"/>
      <c r="NYB117" s="5"/>
      <c r="NYC117" s="5"/>
      <c r="NYD117" s="5"/>
      <c r="NYE117" s="5"/>
      <c r="NYF117" s="5"/>
      <c r="NYG117" s="5"/>
      <c r="NYH117" s="5"/>
      <c r="NYI117" s="5"/>
      <c r="NYJ117" s="5"/>
      <c r="NYK117" s="5"/>
      <c r="NYL117" s="5"/>
      <c r="NYM117" s="5"/>
      <c r="NYN117" s="5"/>
      <c r="NYO117" s="5"/>
      <c r="NYP117" s="5"/>
      <c r="NYQ117" s="5"/>
      <c r="NYR117" s="5"/>
      <c r="NYS117" s="5"/>
      <c r="NYT117" s="5"/>
      <c r="NYU117" s="5"/>
      <c r="NYV117" s="5"/>
      <c r="NYW117" s="5"/>
      <c r="NYX117" s="5"/>
      <c r="NYY117" s="5"/>
      <c r="NYZ117" s="5"/>
      <c r="NZA117" s="5"/>
      <c r="NZB117" s="5"/>
      <c r="NZC117" s="5"/>
      <c r="NZD117" s="5"/>
      <c r="NZE117" s="5"/>
      <c r="NZF117" s="5"/>
      <c r="NZG117" s="5"/>
      <c r="NZH117" s="5"/>
      <c r="NZI117" s="5"/>
      <c r="NZJ117" s="5"/>
      <c r="NZK117" s="5"/>
      <c r="NZL117" s="5"/>
      <c r="NZM117" s="5"/>
      <c r="NZN117" s="5"/>
      <c r="NZO117" s="5"/>
      <c r="NZP117" s="5"/>
      <c r="NZQ117" s="5"/>
      <c r="NZR117" s="5"/>
      <c r="NZS117" s="5"/>
      <c r="NZT117" s="5"/>
      <c r="NZU117" s="5"/>
      <c r="NZV117" s="5"/>
      <c r="NZW117" s="5"/>
      <c r="NZX117" s="5"/>
      <c r="NZY117" s="5"/>
      <c r="NZZ117" s="5"/>
      <c r="OAA117" s="5"/>
      <c r="OAB117" s="5"/>
      <c r="OAC117" s="5"/>
      <c r="OAD117" s="5"/>
      <c r="OAE117" s="5"/>
      <c r="OAF117" s="5"/>
      <c r="OAG117" s="5"/>
      <c r="OAH117" s="5"/>
      <c r="OAI117" s="5"/>
      <c r="OAJ117" s="5"/>
      <c r="OAK117" s="5"/>
      <c r="OAL117" s="5"/>
      <c r="OAM117" s="5"/>
      <c r="OAN117" s="5"/>
      <c r="OAO117" s="5"/>
      <c r="OAP117" s="5"/>
      <c r="OAQ117" s="5"/>
      <c r="OAR117" s="5"/>
      <c r="OAS117" s="5"/>
      <c r="OAT117" s="5"/>
      <c r="OAU117" s="5"/>
      <c r="OAV117" s="5"/>
      <c r="OAW117" s="5"/>
      <c r="OAX117" s="5"/>
      <c r="OAY117" s="5"/>
      <c r="OAZ117" s="5"/>
      <c r="OBA117" s="5"/>
      <c r="OBB117" s="5"/>
      <c r="OBC117" s="5"/>
      <c r="OBD117" s="5"/>
      <c r="OBE117" s="5"/>
      <c r="OBF117" s="5"/>
      <c r="OBG117" s="5"/>
      <c r="OBH117" s="5"/>
      <c r="OBI117" s="5"/>
      <c r="OBJ117" s="5"/>
      <c r="OBK117" s="5"/>
      <c r="OBL117" s="5"/>
      <c r="OBM117" s="5"/>
      <c r="OBN117" s="5"/>
      <c r="OBO117" s="5"/>
      <c r="OBP117" s="5"/>
      <c r="OBQ117" s="5"/>
      <c r="OBR117" s="5"/>
      <c r="OBS117" s="5"/>
      <c r="OBT117" s="5"/>
      <c r="OBU117" s="5"/>
      <c r="OBV117" s="5"/>
      <c r="OBW117" s="5"/>
      <c r="OBX117" s="5"/>
      <c r="OBY117" s="5"/>
      <c r="OBZ117" s="5"/>
      <c r="OCA117" s="5"/>
      <c r="OCB117" s="5"/>
      <c r="OCC117" s="5"/>
      <c r="OCD117" s="5"/>
      <c r="OCE117" s="5"/>
      <c r="OCF117" s="5"/>
      <c r="OCG117" s="5"/>
      <c r="OCH117" s="5"/>
      <c r="OCI117" s="5"/>
      <c r="OCJ117" s="5"/>
      <c r="OCK117" s="5"/>
      <c r="OCL117" s="5"/>
      <c r="OCM117" s="5"/>
      <c r="OCN117" s="5"/>
      <c r="OCO117" s="5"/>
      <c r="OCP117" s="5"/>
      <c r="OCQ117" s="5"/>
      <c r="OCR117" s="5"/>
      <c r="OCS117" s="5"/>
      <c r="OCT117" s="5"/>
      <c r="OCU117" s="5"/>
      <c r="OCV117" s="5"/>
      <c r="OCW117" s="5"/>
      <c r="OCX117" s="5"/>
      <c r="OCY117" s="5"/>
      <c r="OCZ117" s="5"/>
      <c r="ODA117" s="5"/>
      <c r="ODB117" s="5"/>
      <c r="ODC117" s="5"/>
      <c r="ODD117" s="5"/>
      <c r="ODE117" s="5"/>
      <c r="ODF117" s="5"/>
      <c r="ODG117" s="5"/>
      <c r="ODH117" s="5"/>
      <c r="ODI117" s="5"/>
      <c r="ODJ117" s="5"/>
      <c r="ODK117" s="5"/>
      <c r="ODL117" s="5"/>
      <c r="ODM117" s="5"/>
      <c r="ODN117" s="5"/>
      <c r="ODO117" s="5"/>
      <c r="ODP117" s="5"/>
      <c r="ODQ117" s="5"/>
      <c r="ODR117" s="5"/>
      <c r="ODS117" s="5"/>
      <c r="ODT117" s="5"/>
      <c r="ODU117" s="5"/>
      <c r="ODV117" s="5"/>
      <c r="ODW117" s="5"/>
      <c r="ODX117" s="5"/>
      <c r="ODY117" s="5"/>
      <c r="ODZ117" s="5"/>
      <c r="OEA117" s="5"/>
      <c r="OEB117" s="5"/>
      <c r="OEC117" s="5"/>
      <c r="OED117" s="5"/>
      <c r="OEE117" s="5"/>
      <c r="OEF117" s="5"/>
      <c r="OEG117" s="5"/>
      <c r="OEH117" s="5"/>
      <c r="OEI117" s="5"/>
      <c r="OEJ117" s="5"/>
      <c r="OEK117" s="5"/>
      <c r="OEL117" s="5"/>
      <c r="OEM117" s="5"/>
      <c r="OEN117" s="5"/>
      <c r="OEO117" s="5"/>
      <c r="OEP117" s="5"/>
      <c r="OEQ117" s="5"/>
      <c r="OER117" s="5"/>
      <c r="OES117" s="5"/>
      <c r="OET117" s="5"/>
      <c r="OEU117" s="5"/>
      <c r="OEV117" s="5"/>
      <c r="OEW117" s="5"/>
      <c r="OEX117" s="5"/>
      <c r="OEY117" s="5"/>
      <c r="OEZ117" s="5"/>
      <c r="OFA117" s="5"/>
      <c r="OFB117" s="5"/>
      <c r="OFC117" s="5"/>
      <c r="OFD117" s="5"/>
      <c r="OFE117" s="5"/>
      <c r="OFF117" s="5"/>
      <c r="OFG117" s="5"/>
      <c r="OFH117" s="5"/>
      <c r="OFI117" s="5"/>
      <c r="OFJ117" s="5"/>
      <c r="OFK117" s="5"/>
      <c r="OFL117" s="5"/>
      <c r="OFM117" s="5"/>
      <c r="OFN117" s="5"/>
      <c r="OFO117" s="5"/>
      <c r="OFP117" s="5"/>
      <c r="OFQ117" s="5"/>
      <c r="OFR117" s="5"/>
      <c r="OFS117" s="5"/>
      <c r="OFT117" s="5"/>
      <c r="OFU117" s="5"/>
      <c r="OFV117" s="5"/>
      <c r="OFW117" s="5"/>
      <c r="OFX117" s="5"/>
      <c r="OFY117" s="5"/>
      <c r="OFZ117" s="5"/>
      <c r="OGA117" s="5"/>
      <c r="OGB117" s="5"/>
      <c r="OGC117" s="5"/>
      <c r="OGD117" s="5"/>
      <c r="OGE117" s="5"/>
      <c r="OGF117" s="5"/>
      <c r="OGG117" s="5"/>
      <c r="OGH117" s="5"/>
      <c r="OGI117" s="5"/>
      <c r="OGJ117" s="5"/>
      <c r="OGK117" s="5"/>
      <c r="OGL117" s="5"/>
      <c r="OGM117" s="5"/>
      <c r="OGN117" s="5"/>
      <c r="OGO117" s="5"/>
      <c r="OGP117" s="5"/>
      <c r="OGQ117" s="5"/>
      <c r="OGR117" s="5"/>
      <c r="OGS117" s="5"/>
      <c r="OGT117" s="5"/>
      <c r="OGU117" s="5"/>
      <c r="OGV117" s="5"/>
      <c r="OGW117" s="5"/>
      <c r="OGX117" s="5"/>
      <c r="OGY117" s="5"/>
      <c r="OGZ117" s="5"/>
      <c r="OHA117" s="5"/>
      <c r="OHB117" s="5"/>
      <c r="OHC117" s="5"/>
      <c r="OHD117" s="5"/>
      <c r="OHE117" s="5"/>
      <c r="OHF117" s="5"/>
      <c r="OHG117" s="5"/>
      <c r="OHH117" s="5"/>
      <c r="OHI117" s="5"/>
      <c r="OHJ117" s="5"/>
      <c r="OHK117" s="5"/>
      <c r="OHL117" s="5"/>
      <c r="OHM117" s="5"/>
      <c r="OHN117" s="5"/>
      <c r="OHO117" s="5"/>
      <c r="OHP117" s="5"/>
      <c r="OHQ117" s="5"/>
      <c r="OHR117" s="5"/>
      <c r="OHS117" s="5"/>
      <c r="OHT117" s="5"/>
      <c r="OHU117" s="5"/>
      <c r="OHV117" s="5"/>
      <c r="OHW117" s="5"/>
      <c r="OHX117" s="5"/>
      <c r="OHY117" s="5"/>
      <c r="OHZ117" s="5"/>
      <c r="OIA117" s="5"/>
      <c r="OIB117" s="5"/>
      <c r="OIC117" s="5"/>
      <c r="OID117" s="5"/>
      <c r="OIE117" s="5"/>
      <c r="OIF117" s="5"/>
      <c r="OIG117" s="5"/>
      <c r="OIH117" s="5"/>
      <c r="OII117" s="5"/>
      <c r="OIJ117" s="5"/>
      <c r="OIK117" s="5"/>
      <c r="OIL117" s="5"/>
      <c r="OIM117" s="5"/>
      <c r="OIN117" s="5"/>
      <c r="OIO117" s="5"/>
      <c r="OIP117" s="5"/>
      <c r="OIQ117" s="5"/>
      <c r="OIR117" s="5"/>
      <c r="OIS117" s="5"/>
      <c r="OIT117" s="5"/>
      <c r="OIU117" s="5"/>
      <c r="OIV117" s="5"/>
      <c r="OIW117" s="5"/>
      <c r="OIX117" s="5"/>
      <c r="OIY117" s="5"/>
      <c r="OIZ117" s="5"/>
      <c r="OJA117" s="5"/>
      <c r="OJB117" s="5"/>
      <c r="OJC117" s="5"/>
      <c r="OJD117" s="5"/>
      <c r="OJE117" s="5"/>
      <c r="OJF117" s="5"/>
      <c r="OJG117" s="5"/>
      <c r="OJH117" s="5"/>
      <c r="OJI117" s="5"/>
      <c r="OJJ117" s="5"/>
      <c r="OJK117" s="5"/>
      <c r="OJL117" s="5"/>
      <c r="OJM117" s="5"/>
      <c r="OJN117" s="5"/>
      <c r="OJO117" s="5"/>
      <c r="OJP117" s="5"/>
      <c r="OJQ117" s="5"/>
      <c r="OJR117" s="5"/>
      <c r="OJS117" s="5"/>
      <c r="OJT117" s="5"/>
      <c r="OJU117" s="5"/>
      <c r="OJV117" s="5"/>
      <c r="OJW117" s="5"/>
      <c r="OJX117" s="5"/>
      <c r="OJY117" s="5"/>
      <c r="OJZ117" s="5"/>
      <c r="OKA117" s="5"/>
      <c r="OKB117" s="5"/>
      <c r="OKC117" s="5"/>
      <c r="OKD117" s="5"/>
      <c r="OKE117" s="5"/>
      <c r="OKF117" s="5"/>
      <c r="OKG117" s="5"/>
      <c r="OKH117" s="5"/>
      <c r="OKI117" s="5"/>
      <c r="OKJ117" s="5"/>
      <c r="OKK117" s="5"/>
      <c r="OKL117" s="5"/>
      <c r="OKM117" s="5"/>
      <c r="OKN117" s="5"/>
      <c r="OKO117" s="5"/>
      <c r="OKP117" s="5"/>
      <c r="OKQ117" s="5"/>
      <c r="OKR117" s="5"/>
      <c r="OKS117" s="5"/>
      <c r="OKT117" s="5"/>
      <c r="OKU117" s="5"/>
      <c r="OKV117" s="5"/>
      <c r="OKW117" s="5"/>
      <c r="OKX117" s="5"/>
      <c r="OKY117" s="5"/>
      <c r="OKZ117" s="5"/>
      <c r="OLA117" s="5"/>
      <c r="OLB117" s="5"/>
      <c r="OLC117" s="5"/>
      <c r="OLD117" s="5"/>
      <c r="OLE117" s="5"/>
      <c r="OLF117" s="5"/>
      <c r="OLG117" s="5"/>
      <c r="OLH117" s="5"/>
      <c r="OLI117" s="5"/>
      <c r="OLJ117" s="5"/>
      <c r="OLK117" s="5"/>
      <c r="OLL117" s="5"/>
      <c r="OLM117" s="5"/>
      <c r="OLN117" s="5"/>
      <c r="OLO117" s="5"/>
      <c r="OLP117" s="5"/>
      <c r="OLQ117" s="5"/>
      <c r="OLR117" s="5"/>
      <c r="OLS117" s="5"/>
      <c r="OLT117" s="5"/>
      <c r="OLU117" s="5"/>
      <c r="OLV117" s="5"/>
      <c r="OLW117" s="5"/>
      <c r="OLX117" s="5"/>
      <c r="OLY117" s="5"/>
      <c r="OLZ117" s="5"/>
      <c r="OMA117" s="5"/>
      <c r="OMB117" s="5"/>
      <c r="OMC117" s="5"/>
      <c r="OMD117" s="5"/>
      <c r="OME117" s="5"/>
      <c r="OMF117" s="5"/>
      <c r="OMG117" s="5"/>
      <c r="OMH117" s="5"/>
      <c r="OMI117" s="5"/>
      <c r="OMJ117" s="5"/>
      <c r="OMK117" s="5"/>
      <c r="OML117" s="5"/>
      <c r="OMM117" s="5"/>
      <c r="OMN117" s="5"/>
      <c r="OMO117" s="5"/>
      <c r="OMP117" s="5"/>
      <c r="OMQ117" s="5"/>
      <c r="OMR117" s="5"/>
      <c r="OMS117" s="5"/>
      <c r="OMT117" s="5"/>
      <c r="OMU117" s="5"/>
      <c r="OMV117" s="5"/>
      <c r="OMW117" s="5"/>
      <c r="OMX117" s="5"/>
      <c r="OMY117" s="5"/>
      <c r="OMZ117" s="5"/>
      <c r="ONA117" s="5"/>
      <c r="ONB117" s="5"/>
      <c r="ONC117" s="5"/>
      <c r="OND117" s="5"/>
      <c r="ONE117" s="5"/>
      <c r="ONF117" s="5"/>
      <c r="ONG117" s="5"/>
      <c r="ONH117" s="5"/>
      <c r="ONI117" s="5"/>
      <c r="ONJ117" s="5"/>
      <c r="ONK117" s="5"/>
      <c r="ONL117" s="5"/>
      <c r="ONM117" s="5"/>
      <c r="ONN117" s="5"/>
      <c r="ONO117" s="5"/>
      <c r="ONP117" s="5"/>
      <c r="ONQ117" s="5"/>
      <c r="ONR117" s="5"/>
      <c r="ONS117" s="5"/>
      <c r="ONT117" s="5"/>
      <c r="ONU117" s="5"/>
      <c r="ONV117" s="5"/>
      <c r="ONW117" s="5"/>
      <c r="ONX117" s="5"/>
      <c r="ONY117" s="5"/>
      <c r="ONZ117" s="5"/>
      <c r="OOA117" s="5"/>
      <c r="OOB117" s="5"/>
      <c r="OOC117" s="5"/>
      <c r="OOD117" s="5"/>
      <c r="OOE117" s="5"/>
      <c r="OOF117" s="5"/>
      <c r="OOG117" s="5"/>
      <c r="OOH117" s="5"/>
      <c r="OOI117" s="5"/>
      <c r="OOJ117" s="5"/>
      <c r="OOK117" s="5"/>
      <c r="OOL117" s="5"/>
      <c r="OOM117" s="5"/>
      <c r="OON117" s="5"/>
      <c r="OOO117" s="5"/>
      <c r="OOP117" s="5"/>
      <c r="OOQ117" s="5"/>
      <c r="OOR117" s="5"/>
      <c r="OOS117" s="5"/>
      <c r="OOT117" s="5"/>
      <c r="OOU117" s="5"/>
      <c r="OOV117" s="5"/>
      <c r="OOW117" s="5"/>
      <c r="OOX117" s="5"/>
      <c r="OOY117" s="5"/>
      <c r="OOZ117" s="5"/>
      <c r="OPA117" s="5"/>
      <c r="OPB117" s="5"/>
      <c r="OPC117" s="5"/>
      <c r="OPD117" s="5"/>
      <c r="OPE117" s="5"/>
      <c r="OPF117" s="5"/>
      <c r="OPG117" s="5"/>
      <c r="OPH117" s="5"/>
      <c r="OPI117" s="5"/>
      <c r="OPJ117" s="5"/>
      <c r="OPK117" s="5"/>
      <c r="OPL117" s="5"/>
      <c r="OPM117" s="5"/>
      <c r="OPN117" s="5"/>
      <c r="OPO117" s="5"/>
      <c r="OPP117" s="5"/>
      <c r="OPQ117" s="5"/>
      <c r="OPR117" s="5"/>
      <c r="OPS117" s="5"/>
      <c r="OPT117" s="5"/>
      <c r="OPU117" s="5"/>
      <c r="OPV117" s="5"/>
      <c r="OPW117" s="5"/>
      <c r="OPX117" s="5"/>
      <c r="OPY117" s="5"/>
      <c r="OPZ117" s="5"/>
      <c r="OQA117" s="5"/>
      <c r="OQB117" s="5"/>
      <c r="OQC117" s="5"/>
      <c r="OQD117" s="5"/>
      <c r="OQE117" s="5"/>
      <c r="OQF117" s="5"/>
      <c r="OQG117" s="5"/>
      <c r="OQH117" s="5"/>
      <c r="OQI117" s="5"/>
      <c r="OQJ117" s="5"/>
      <c r="OQK117" s="5"/>
      <c r="OQL117" s="5"/>
      <c r="OQM117" s="5"/>
      <c r="OQN117" s="5"/>
      <c r="OQO117" s="5"/>
      <c r="OQP117" s="5"/>
      <c r="OQQ117" s="5"/>
      <c r="OQR117" s="5"/>
      <c r="OQS117" s="5"/>
      <c r="OQT117" s="5"/>
      <c r="OQU117" s="5"/>
      <c r="OQV117" s="5"/>
      <c r="OQW117" s="5"/>
      <c r="OQX117" s="5"/>
      <c r="OQY117" s="5"/>
      <c r="OQZ117" s="5"/>
      <c r="ORA117" s="5"/>
      <c r="ORB117" s="5"/>
      <c r="ORC117" s="5"/>
      <c r="ORD117" s="5"/>
      <c r="ORE117" s="5"/>
      <c r="ORF117" s="5"/>
      <c r="ORG117" s="5"/>
      <c r="ORH117" s="5"/>
      <c r="ORI117" s="5"/>
      <c r="ORJ117" s="5"/>
      <c r="ORK117" s="5"/>
      <c r="ORL117" s="5"/>
      <c r="ORM117" s="5"/>
      <c r="ORN117" s="5"/>
      <c r="ORO117" s="5"/>
      <c r="ORP117" s="5"/>
      <c r="ORQ117" s="5"/>
      <c r="ORR117" s="5"/>
      <c r="ORS117" s="5"/>
      <c r="ORT117" s="5"/>
      <c r="ORU117" s="5"/>
      <c r="ORV117" s="5"/>
      <c r="ORW117" s="5"/>
      <c r="ORX117" s="5"/>
      <c r="ORY117" s="5"/>
      <c r="ORZ117" s="5"/>
      <c r="OSA117" s="5"/>
      <c r="OSB117" s="5"/>
      <c r="OSC117" s="5"/>
      <c r="OSD117" s="5"/>
      <c r="OSE117" s="5"/>
      <c r="OSF117" s="5"/>
      <c r="OSG117" s="5"/>
      <c r="OSH117" s="5"/>
      <c r="OSI117" s="5"/>
      <c r="OSJ117" s="5"/>
      <c r="OSK117" s="5"/>
      <c r="OSL117" s="5"/>
      <c r="OSM117" s="5"/>
      <c r="OSN117" s="5"/>
      <c r="OSO117" s="5"/>
      <c r="OSP117" s="5"/>
      <c r="OSQ117" s="5"/>
      <c r="OSR117" s="5"/>
      <c r="OSS117" s="5"/>
      <c r="OST117" s="5"/>
      <c r="OSU117" s="5"/>
      <c r="OSV117" s="5"/>
      <c r="OSW117" s="5"/>
      <c r="OSX117" s="5"/>
      <c r="OSY117" s="5"/>
      <c r="OSZ117" s="5"/>
      <c r="OTA117" s="5"/>
      <c r="OTB117" s="5"/>
      <c r="OTC117" s="5"/>
      <c r="OTD117" s="5"/>
      <c r="OTE117" s="5"/>
      <c r="OTF117" s="5"/>
      <c r="OTG117" s="5"/>
      <c r="OTH117" s="5"/>
      <c r="OTI117" s="5"/>
      <c r="OTJ117" s="5"/>
      <c r="OTK117" s="5"/>
      <c r="OTL117" s="5"/>
      <c r="OTM117" s="5"/>
      <c r="OTN117" s="5"/>
      <c r="OTO117" s="5"/>
      <c r="OTP117" s="5"/>
      <c r="OTQ117" s="5"/>
      <c r="OTR117" s="5"/>
      <c r="OTS117" s="5"/>
      <c r="OTT117" s="5"/>
      <c r="OTU117" s="5"/>
      <c r="OTV117" s="5"/>
      <c r="OTW117" s="5"/>
      <c r="OTX117" s="5"/>
      <c r="OTY117" s="5"/>
      <c r="OTZ117" s="5"/>
      <c r="OUA117" s="5"/>
      <c r="OUB117" s="5"/>
      <c r="OUC117" s="5"/>
      <c r="OUD117" s="5"/>
      <c r="OUE117" s="5"/>
      <c r="OUF117" s="5"/>
      <c r="OUG117" s="5"/>
      <c r="OUH117" s="5"/>
      <c r="OUI117" s="5"/>
      <c r="OUJ117" s="5"/>
      <c r="OUK117" s="5"/>
      <c r="OUL117" s="5"/>
      <c r="OUM117" s="5"/>
      <c r="OUN117" s="5"/>
      <c r="OUO117" s="5"/>
      <c r="OUP117" s="5"/>
      <c r="OUQ117" s="5"/>
      <c r="OUR117" s="5"/>
      <c r="OUS117" s="5"/>
      <c r="OUT117" s="5"/>
      <c r="OUU117" s="5"/>
      <c r="OUV117" s="5"/>
      <c r="OUW117" s="5"/>
      <c r="OUX117" s="5"/>
      <c r="OUY117" s="5"/>
      <c r="OUZ117" s="5"/>
      <c r="OVA117" s="5"/>
      <c r="OVB117" s="5"/>
      <c r="OVC117" s="5"/>
      <c r="OVD117" s="5"/>
      <c r="OVE117" s="5"/>
      <c r="OVF117" s="5"/>
      <c r="OVG117" s="5"/>
      <c r="OVH117" s="5"/>
      <c r="OVI117" s="5"/>
      <c r="OVJ117" s="5"/>
      <c r="OVK117" s="5"/>
      <c r="OVL117" s="5"/>
      <c r="OVM117" s="5"/>
      <c r="OVN117" s="5"/>
      <c r="OVO117" s="5"/>
      <c r="OVP117" s="5"/>
      <c r="OVQ117" s="5"/>
      <c r="OVR117" s="5"/>
      <c r="OVS117" s="5"/>
      <c r="OVT117" s="5"/>
      <c r="OVU117" s="5"/>
      <c r="OVV117" s="5"/>
      <c r="OVW117" s="5"/>
      <c r="OVX117" s="5"/>
      <c r="OVY117" s="5"/>
      <c r="OVZ117" s="5"/>
      <c r="OWA117" s="5"/>
      <c r="OWB117" s="5"/>
      <c r="OWC117" s="5"/>
      <c r="OWD117" s="5"/>
      <c r="OWE117" s="5"/>
      <c r="OWF117" s="5"/>
      <c r="OWG117" s="5"/>
      <c r="OWH117" s="5"/>
      <c r="OWI117" s="5"/>
      <c r="OWJ117" s="5"/>
      <c r="OWK117" s="5"/>
      <c r="OWL117" s="5"/>
      <c r="OWM117" s="5"/>
      <c r="OWN117" s="5"/>
      <c r="OWO117" s="5"/>
      <c r="OWP117" s="5"/>
      <c r="OWQ117" s="5"/>
      <c r="OWR117" s="5"/>
      <c r="OWS117" s="5"/>
      <c r="OWT117" s="5"/>
      <c r="OWU117" s="5"/>
      <c r="OWV117" s="5"/>
      <c r="OWW117" s="5"/>
      <c r="OWX117" s="5"/>
      <c r="OWY117" s="5"/>
      <c r="OWZ117" s="5"/>
      <c r="OXA117" s="5"/>
      <c r="OXB117" s="5"/>
      <c r="OXC117" s="5"/>
      <c r="OXD117" s="5"/>
      <c r="OXE117" s="5"/>
      <c r="OXF117" s="5"/>
      <c r="OXG117" s="5"/>
      <c r="OXH117" s="5"/>
      <c r="OXI117" s="5"/>
      <c r="OXJ117" s="5"/>
      <c r="OXK117" s="5"/>
      <c r="OXL117" s="5"/>
      <c r="OXM117" s="5"/>
      <c r="OXN117" s="5"/>
      <c r="OXO117" s="5"/>
      <c r="OXP117" s="5"/>
      <c r="OXQ117" s="5"/>
      <c r="OXR117" s="5"/>
      <c r="OXS117" s="5"/>
      <c r="OXT117" s="5"/>
      <c r="OXU117" s="5"/>
      <c r="OXV117" s="5"/>
      <c r="OXW117" s="5"/>
      <c r="OXX117" s="5"/>
      <c r="OXY117" s="5"/>
      <c r="OXZ117" s="5"/>
      <c r="OYA117" s="5"/>
      <c r="OYB117" s="5"/>
      <c r="OYC117" s="5"/>
      <c r="OYD117" s="5"/>
      <c r="OYE117" s="5"/>
      <c r="OYF117" s="5"/>
      <c r="OYG117" s="5"/>
      <c r="OYH117" s="5"/>
      <c r="OYI117" s="5"/>
      <c r="OYJ117" s="5"/>
      <c r="OYK117" s="5"/>
      <c r="OYL117" s="5"/>
      <c r="OYM117" s="5"/>
      <c r="OYN117" s="5"/>
      <c r="OYO117" s="5"/>
      <c r="OYP117" s="5"/>
      <c r="OYQ117" s="5"/>
      <c r="OYR117" s="5"/>
      <c r="OYS117" s="5"/>
      <c r="OYT117" s="5"/>
      <c r="OYU117" s="5"/>
      <c r="OYV117" s="5"/>
      <c r="OYW117" s="5"/>
      <c r="OYX117" s="5"/>
      <c r="OYY117" s="5"/>
      <c r="OYZ117" s="5"/>
      <c r="OZA117" s="5"/>
      <c r="OZB117" s="5"/>
      <c r="OZC117" s="5"/>
      <c r="OZD117" s="5"/>
      <c r="OZE117" s="5"/>
      <c r="OZF117" s="5"/>
      <c r="OZG117" s="5"/>
      <c r="OZH117" s="5"/>
      <c r="OZI117" s="5"/>
      <c r="OZJ117" s="5"/>
      <c r="OZK117" s="5"/>
      <c r="OZL117" s="5"/>
      <c r="OZM117" s="5"/>
      <c r="OZN117" s="5"/>
      <c r="OZO117" s="5"/>
      <c r="OZP117" s="5"/>
      <c r="OZQ117" s="5"/>
      <c r="OZR117" s="5"/>
      <c r="OZS117" s="5"/>
      <c r="OZT117" s="5"/>
      <c r="OZU117" s="5"/>
      <c r="OZV117" s="5"/>
      <c r="OZW117" s="5"/>
      <c r="OZX117" s="5"/>
      <c r="OZY117" s="5"/>
      <c r="OZZ117" s="5"/>
      <c r="PAA117" s="5"/>
      <c r="PAB117" s="5"/>
      <c r="PAC117" s="5"/>
      <c r="PAD117" s="5"/>
      <c r="PAE117" s="5"/>
      <c r="PAF117" s="5"/>
      <c r="PAG117" s="5"/>
      <c r="PAH117" s="5"/>
      <c r="PAI117" s="5"/>
      <c r="PAJ117" s="5"/>
      <c r="PAK117" s="5"/>
      <c r="PAL117" s="5"/>
      <c r="PAM117" s="5"/>
      <c r="PAN117" s="5"/>
      <c r="PAO117" s="5"/>
      <c r="PAP117" s="5"/>
      <c r="PAQ117" s="5"/>
      <c r="PAR117" s="5"/>
      <c r="PAS117" s="5"/>
      <c r="PAT117" s="5"/>
      <c r="PAU117" s="5"/>
      <c r="PAV117" s="5"/>
      <c r="PAW117" s="5"/>
      <c r="PAX117" s="5"/>
      <c r="PAY117" s="5"/>
      <c r="PAZ117" s="5"/>
      <c r="PBA117" s="5"/>
      <c r="PBB117" s="5"/>
      <c r="PBC117" s="5"/>
      <c r="PBD117" s="5"/>
      <c r="PBE117" s="5"/>
      <c r="PBF117" s="5"/>
      <c r="PBG117" s="5"/>
      <c r="PBH117" s="5"/>
      <c r="PBI117" s="5"/>
      <c r="PBJ117" s="5"/>
      <c r="PBK117" s="5"/>
      <c r="PBL117" s="5"/>
      <c r="PBM117" s="5"/>
      <c r="PBN117" s="5"/>
      <c r="PBO117" s="5"/>
      <c r="PBP117" s="5"/>
      <c r="PBQ117" s="5"/>
      <c r="PBR117" s="5"/>
      <c r="PBS117" s="5"/>
      <c r="PBT117" s="5"/>
      <c r="PBU117" s="5"/>
      <c r="PBV117" s="5"/>
      <c r="PBW117" s="5"/>
      <c r="PBX117" s="5"/>
      <c r="PBY117" s="5"/>
      <c r="PBZ117" s="5"/>
      <c r="PCA117" s="5"/>
      <c r="PCB117" s="5"/>
      <c r="PCC117" s="5"/>
      <c r="PCD117" s="5"/>
      <c r="PCE117" s="5"/>
      <c r="PCF117" s="5"/>
      <c r="PCG117" s="5"/>
      <c r="PCH117" s="5"/>
      <c r="PCI117" s="5"/>
      <c r="PCJ117" s="5"/>
      <c r="PCK117" s="5"/>
      <c r="PCL117" s="5"/>
      <c r="PCM117" s="5"/>
      <c r="PCN117" s="5"/>
      <c r="PCO117" s="5"/>
      <c r="PCP117" s="5"/>
      <c r="PCQ117" s="5"/>
      <c r="PCR117" s="5"/>
      <c r="PCS117" s="5"/>
      <c r="PCT117" s="5"/>
      <c r="PCU117" s="5"/>
      <c r="PCV117" s="5"/>
      <c r="PCW117" s="5"/>
      <c r="PCX117" s="5"/>
      <c r="PCY117" s="5"/>
      <c r="PCZ117" s="5"/>
      <c r="PDA117" s="5"/>
      <c r="PDB117" s="5"/>
      <c r="PDC117" s="5"/>
      <c r="PDD117" s="5"/>
      <c r="PDE117" s="5"/>
      <c r="PDF117" s="5"/>
      <c r="PDG117" s="5"/>
      <c r="PDH117" s="5"/>
      <c r="PDI117" s="5"/>
      <c r="PDJ117" s="5"/>
      <c r="PDK117" s="5"/>
      <c r="PDL117" s="5"/>
      <c r="PDM117" s="5"/>
      <c r="PDN117" s="5"/>
      <c r="PDO117" s="5"/>
      <c r="PDP117" s="5"/>
      <c r="PDQ117" s="5"/>
      <c r="PDR117" s="5"/>
      <c r="PDS117" s="5"/>
      <c r="PDT117" s="5"/>
      <c r="PDU117" s="5"/>
      <c r="PDV117" s="5"/>
      <c r="PDW117" s="5"/>
      <c r="PDX117" s="5"/>
      <c r="PDY117" s="5"/>
      <c r="PDZ117" s="5"/>
      <c r="PEA117" s="5"/>
      <c r="PEB117" s="5"/>
      <c r="PEC117" s="5"/>
      <c r="PED117" s="5"/>
      <c r="PEE117" s="5"/>
      <c r="PEF117" s="5"/>
      <c r="PEG117" s="5"/>
      <c r="PEH117" s="5"/>
      <c r="PEI117" s="5"/>
      <c r="PEJ117" s="5"/>
      <c r="PEK117" s="5"/>
      <c r="PEL117" s="5"/>
      <c r="PEM117" s="5"/>
      <c r="PEN117" s="5"/>
      <c r="PEO117" s="5"/>
      <c r="PEP117" s="5"/>
      <c r="PEQ117" s="5"/>
      <c r="PER117" s="5"/>
      <c r="PES117" s="5"/>
      <c r="PET117" s="5"/>
      <c r="PEU117" s="5"/>
      <c r="PEV117" s="5"/>
      <c r="PEW117" s="5"/>
      <c r="PEX117" s="5"/>
      <c r="PEY117" s="5"/>
      <c r="PEZ117" s="5"/>
      <c r="PFA117" s="5"/>
      <c r="PFB117" s="5"/>
      <c r="PFC117" s="5"/>
      <c r="PFD117" s="5"/>
      <c r="PFE117" s="5"/>
      <c r="PFF117" s="5"/>
      <c r="PFG117" s="5"/>
      <c r="PFH117" s="5"/>
      <c r="PFI117" s="5"/>
      <c r="PFJ117" s="5"/>
      <c r="PFK117" s="5"/>
      <c r="PFL117" s="5"/>
      <c r="PFM117" s="5"/>
      <c r="PFN117" s="5"/>
      <c r="PFO117" s="5"/>
      <c r="PFP117" s="5"/>
      <c r="PFQ117" s="5"/>
      <c r="PFR117" s="5"/>
      <c r="PFS117" s="5"/>
      <c r="PFT117" s="5"/>
      <c r="PFU117" s="5"/>
      <c r="PFV117" s="5"/>
      <c r="PFW117" s="5"/>
      <c r="PFX117" s="5"/>
      <c r="PFY117" s="5"/>
      <c r="PFZ117" s="5"/>
      <c r="PGA117" s="5"/>
      <c r="PGB117" s="5"/>
      <c r="PGC117" s="5"/>
      <c r="PGD117" s="5"/>
      <c r="PGE117" s="5"/>
      <c r="PGF117" s="5"/>
      <c r="PGG117" s="5"/>
      <c r="PGH117" s="5"/>
      <c r="PGI117" s="5"/>
      <c r="PGJ117" s="5"/>
      <c r="PGK117" s="5"/>
      <c r="PGL117" s="5"/>
      <c r="PGM117" s="5"/>
      <c r="PGN117" s="5"/>
      <c r="PGO117" s="5"/>
      <c r="PGP117" s="5"/>
      <c r="PGQ117" s="5"/>
      <c r="PGR117" s="5"/>
      <c r="PGS117" s="5"/>
      <c r="PGT117" s="5"/>
      <c r="PGU117" s="5"/>
      <c r="PGV117" s="5"/>
      <c r="PGW117" s="5"/>
      <c r="PGX117" s="5"/>
      <c r="PGY117" s="5"/>
      <c r="PGZ117" s="5"/>
      <c r="PHA117" s="5"/>
      <c r="PHB117" s="5"/>
      <c r="PHC117" s="5"/>
      <c r="PHD117" s="5"/>
      <c r="PHE117" s="5"/>
      <c r="PHF117" s="5"/>
      <c r="PHG117" s="5"/>
      <c r="PHH117" s="5"/>
      <c r="PHI117" s="5"/>
      <c r="PHJ117" s="5"/>
      <c r="PHK117" s="5"/>
      <c r="PHL117" s="5"/>
      <c r="PHM117" s="5"/>
      <c r="PHN117" s="5"/>
      <c r="PHO117" s="5"/>
      <c r="PHP117" s="5"/>
      <c r="PHQ117" s="5"/>
      <c r="PHR117" s="5"/>
      <c r="PHS117" s="5"/>
      <c r="PHT117" s="5"/>
      <c r="PHU117" s="5"/>
      <c r="PHV117" s="5"/>
      <c r="PHW117" s="5"/>
      <c r="PHX117" s="5"/>
      <c r="PHY117" s="5"/>
      <c r="PHZ117" s="5"/>
      <c r="PIA117" s="5"/>
      <c r="PIB117" s="5"/>
      <c r="PIC117" s="5"/>
      <c r="PID117" s="5"/>
      <c r="PIE117" s="5"/>
      <c r="PIF117" s="5"/>
      <c r="PIG117" s="5"/>
      <c r="PIH117" s="5"/>
      <c r="PII117" s="5"/>
      <c r="PIJ117" s="5"/>
      <c r="PIK117" s="5"/>
      <c r="PIL117" s="5"/>
      <c r="PIM117" s="5"/>
      <c r="PIN117" s="5"/>
      <c r="PIO117" s="5"/>
      <c r="PIP117" s="5"/>
      <c r="PIQ117" s="5"/>
      <c r="PIR117" s="5"/>
      <c r="PIS117" s="5"/>
      <c r="PIT117" s="5"/>
      <c r="PIU117" s="5"/>
      <c r="PIV117" s="5"/>
      <c r="PIW117" s="5"/>
      <c r="PIX117" s="5"/>
      <c r="PIY117" s="5"/>
      <c r="PIZ117" s="5"/>
      <c r="PJA117" s="5"/>
      <c r="PJB117" s="5"/>
      <c r="PJC117" s="5"/>
      <c r="PJD117" s="5"/>
      <c r="PJE117" s="5"/>
      <c r="PJF117" s="5"/>
      <c r="PJG117" s="5"/>
      <c r="PJH117" s="5"/>
      <c r="PJI117" s="5"/>
      <c r="PJJ117" s="5"/>
      <c r="PJK117" s="5"/>
      <c r="PJL117" s="5"/>
      <c r="PJM117" s="5"/>
      <c r="PJN117" s="5"/>
      <c r="PJO117" s="5"/>
      <c r="PJP117" s="5"/>
      <c r="PJQ117" s="5"/>
      <c r="PJR117" s="5"/>
      <c r="PJS117" s="5"/>
      <c r="PJT117" s="5"/>
      <c r="PJU117" s="5"/>
      <c r="PJV117" s="5"/>
      <c r="PJW117" s="5"/>
      <c r="PJX117" s="5"/>
      <c r="PJY117" s="5"/>
      <c r="PJZ117" s="5"/>
      <c r="PKA117" s="5"/>
      <c r="PKB117" s="5"/>
      <c r="PKC117" s="5"/>
      <c r="PKD117" s="5"/>
      <c r="PKE117" s="5"/>
      <c r="PKF117" s="5"/>
      <c r="PKG117" s="5"/>
      <c r="PKH117" s="5"/>
      <c r="PKI117" s="5"/>
      <c r="PKJ117" s="5"/>
      <c r="PKK117" s="5"/>
      <c r="PKL117" s="5"/>
      <c r="PKM117" s="5"/>
      <c r="PKN117" s="5"/>
      <c r="PKO117" s="5"/>
      <c r="PKP117" s="5"/>
      <c r="PKQ117" s="5"/>
      <c r="PKR117" s="5"/>
      <c r="PKS117" s="5"/>
      <c r="PKT117" s="5"/>
      <c r="PKU117" s="5"/>
      <c r="PKV117" s="5"/>
      <c r="PKW117" s="5"/>
      <c r="PKX117" s="5"/>
      <c r="PKY117" s="5"/>
      <c r="PKZ117" s="5"/>
      <c r="PLA117" s="5"/>
      <c r="PLB117" s="5"/>
      <c r="PLC117" s="5"/>
      <c r="PLD117" s="5"/>
      <c r="PLE117" s="5"/>
      <c r="PLF117" s="5"/>
      <c r="PLG117" s="5"/>
      <c r="PLH117" s="5"/>
      <c r="PLI117" s="5"/>
      <c r="PLJ117" s="5"/>
      <c r="PLK117" s="5"/>
      <c r="PLL117" s="5"/>
      <c r="PLM117" s="5"/>
      <c r="PLN117" s="5"/>
      <c r="PLO117" s="5"/>
      <c r="PLP117" s="5"/>
      <c r="PLQ117" s="5"/>
      <c r="PLR117" s="5"/>
      <c r="PLS117" s="5"/>
      <c r="PLT117" s="5"/>
      <c r="PLU117" s="5"/>
      <c r="PLV117" s="5"/>
      <c r="PLW117" s="5"/>
      <c r="PLX117" s="5"/>
      <c r="PLY117" s="5"/>
      <c r="PLZ117" s="5"/>
      <c r="PMA117" s="5"/>
      <c r="PMB117" s="5"/>
      <c r="PMC117" s="5"/>
      <c r="PMD117" s="5"/>
      <c r="PME117" s="5"/>
      <c r="PMF117" s="5"/>
      <c r="PMG117" s="5"/>
      <c r="PMH117" s="5"/>
      <c r="PMI117" s="5"/>
      <c r="PMJ117" s="5"/>
      <c r="PMK117" s="5"/>
      <c r="PML117" s="5"/>
      <c r="PMM117" s="5"/>
      <c r="PMN117" s="5"/>
      <c r="PMO117" s="5"/>
      <c r="PMP117" s="5"/>
      <c r="PMQ117" s="5"/>
      <c r="PMR117" s="5"/>
      <c r="PMS117" s="5"/>
      <c r="PMT117" s="5"/>
      <c r="PMU117" s="5"/>
      <c r="PMV117" s="5"/>
      <c r="PMW117" s="5"/>
      <c r="PMX117" s="5"/>
      <c r="PMY117" s="5"/>
      <c r="PMZ117" s="5"/>
      <c r="PNA117" s="5"/>
      <c r="PNB117" s="5"/>
      <c r="PNC117" s="5"/>
      <c r="PND117" s="5"/>
      <c r="PNE117" s="5"/>
      <c r="PNF117" s="5"/>
      <c r="PNG117" s="5"/>
      <c r="PNH117" s="5"/>
      <c r="PNI117" s="5"/>
      <c r="PNJ117" s="5"/>
      <c r="PNK117" s="5"/>
      <c r="PNL117" s="5"/>
      <c r="PNM117" s="5"/>
      <c r="PNN117" s="5"/>
      <c r="PNO117" s="5"/>
      <c r="PNP117" s="5"/>
      <c r="PNQ117" s="5"/>
      <c r="PNR117" s="5"/>
      <c r="PNS117" s="5"/>
      <c r="PNT117" s="5"/>
      <c r="PNU117" s="5"/>
      <c r="PNV117" s="5"/>
      <c r="PNW117" s="5"/>
      <c r="PNX117" s="5"/>
      <c r="PNY117" s="5"/>
      <c r="PNZ117" s="5"/>
      <c r="POA117" s="5"/>
      <c r="POB117" s="5"/>
      <c r="POC117" s="5"/>
      <c r="POD117" s="5"/>
      <c r="POE117" s="5"/>
      <c r="POF117" s="5"/>
      <c r="POG117" s="5"/>
      <c r="POH117" s="5"/>
      <c r="POI117" s="5"/>
      <c r="POJ117" s="5"/>
      <c r="POK117" s="5"/>
      <c r="POL117" s="5"/>
      <c r="POM117" s="5"/>
      <c r="PON117" s="5"/>
      <c r="POO117" s="5"/>
      <c r="POP117" s="5"/>
      <c r="POQ117" s="5"/>
      <c r="POR117" s="5"/>
      <c r="POS117" s="5"/>
      <c r="POT117" s="5"/>
      <c r="POU117" s="5"/>
      <c r="POV117" s="5"/>
      <c r="POW117" s="5"/>
      <c r="POX117" s="5"/>
      <c r="POY117" s="5"/>
      <c r="POZ117" s="5"/>
      <c r="PPA117" s="5"/>
      <c r="PPB117" s="5"/>
      <c r="PPC117" s="5"/>
      <c r="PPD117" s="5"/>
      <c r="PPE117" s="5"/>
      <c r="PPF117" s="5"/>
      <c r="PPG117" s="5"/>
      <c r="PPH117" s="5"/>
      <c r="PPI117" s="5"/>
      <c r="PPJ117" s="5"/>
      <c r="PPK117" s="5"/>
      <c r="PPL117" s="5"/>
      <c r="PPM117" s="5"/>
      <c r="PPN117" s="5"/>
      <c r="PPO117" s="5"/>
      <c r="PPP117" s="5"/>
      <c r="PPQ117" s="5"/>
      <c r="PPR117" s="5"/>
      <c r="PPS117" s="5"/>
      <c r="PPT117" s="5"/>
      <c r="PPU117" s="5"/>
      <c r="PPV117" s="5"/>
      <c r="PPW117" s="5"/>
      <c r="PPX117" s="5"/>
      <c r="PPY117" s="5"/>
      <c r="PPZ117" s="5"/>
      <c r="PQA117" s="5"/>
      <c r="PQB117" s="5"/>
      <c r="PQC117" s="5"/>
      <c r="PQD117" s="5"/>
      <c r="PQE117" s="5"/>
      <c r="PQF117" s="5"/>
      <c r="PQG117" s="5"/>
      <c r="PQH117" s="5"/>
      <c r="PQI117" s="5"/>
      <c r="PQJ117" s="5"/>
      <c r="PQK117" s="5"/>
      <c r="PQL117" s="5"/>
      <c r="PQM117" s="5"/>
      <c r="PQN117" s="5"/>
      <c r="PQO117" s="5"/>
      <c r="PQP117" s="5"/>
      <c r="PQQ117" s="5"/>
      <c r="PQR117" s="5"/>
      <c r="PQS117" s="5"/>
      <c r="PQT117" s="5"/>
      <c r="PQU117" s="5"/>
      <c r="PQV117" s="5"/>
      <c r="PQW117" s="5"/>
      <c r="PQX117" s="5"/>
      <c r="PQY117" s="5"/>
      <c r="PQZ117" s="5"/>
      <c r="PRA117" s="5"/>
      <c r="PRB117" s="5"/>
      <c r="PRC117" s="5"/>
      <c r="PRD117" s="5"/>
      <c r="PRE117" s="5"/>
      <c r="PRF117" s="5"/>
      <c r="PRG117" s="5"/>
      <c r="PRH117" s="5"/>
      <c r="PRI117" s="5"/>
      <c r="PRJ117" s="5"/>
      <c r="PRK117" s="5"/>
      <c r="PRL117" s="5"/>
      <c r="PRM117" s="5"/>
      <c r="PRN117" s="5"/>
      <c r="PRO117" s="5"/>
      <c r="PRP117" s="5"/>
      <c r="PRQ117" s="5"/>
      <c r="PRR117" s="5"/>
      <c r="PRS117" s="5"/>
      <c r="PRT117" s="5"/>
      <c r="PRU117" s="5"/>
      <c r="PRV117" s="5"/>
      <c r="PRW117" s="5"/>
      <c r="PRX117" s="5"/>
      <c r="PRY117" s="5"/>
      <c r="PRZ117" s="5"/>
      <c r="PSA117" s="5"/>
      <c r="PSB117" s="5"/>
      <c r="PSC117" s="5"/>
      <c r="PSD117" s="5"/>
      <c r="PSE117" s="5"/>
      <c r="PSF117" s="5"/>
      <c r="PSG117" s="5"/>
      <c r="PSH117" s="5"/>
      <c r="PSI117" s="5"/>
      <c r="PSJ117" s="5"/>
      <c r="PSK117" s="5"/>
      <c r="PSL117" s="5"/>
      <c r="PSM117" s="5"/>
      <c r="PSN117" s="5"/>
      <c r="PSO117" s="5"/>
      <c r="PSP117" s="5"/>
      <c r="PSQ117" s="5"/>
      <c r="PSR117" s="5"/>
      <c r="PSS117" s="5"/>
      <c r="PST117" s="5"/>
      <c r="PSU117" s="5"/>
      <c r="PSV117" s="5"/>
      <c r="PSW117" s="5"/>
      <c r="PSX117" s="5"/>
      <c r="PSY117" s="5"/>
      <c r="PSZ117" s="5"/>
      <c r="PTA117" s="5"/>
      <c r="PTB117" s="5"/>
      <c r="PTC117" s="5"/>
      <c r="PTD117" s="5"/>
      <c r="PTE117" s="5"/>
      <c r="PTF117" s="5"/>
      <c r="PTG117" s="5"/>
      <c r="PTH117" s="5"/>
      <c r="PTI117" s="5"/>
      <c r="PTJ117" s="5"/>
      <c r="PTK117" s="5"/>
      <c r="PTL117" s="5"/>
      <c r="PTM117" s="5"/>
      <c r="PTN117" s="5"/>
      <c r="PTO117" s="5"/>
      <c r="PTP117" s="5"/>
      <c r="PTQ117" s="5"/>
      <c r="PTR117" s="5"/>
      <c r="PTS117" s="5"/>
      <c r="PTT117" s="5"/>
      <c r="PTU117" s="5"/>
      <c r="PTV117" s="5"/>
      <c r="PTW117" s="5"/>
      <c r="PTX117" s="5"/>
      <c r="PTY117" s="5"/>
      <c r="PTZ117" s="5"/>
      <c r="PUA117" s="5"/>
      <c r="PUB117" s="5"/>
      <c r="PUC117" s="5"/>
      <c r="PUD117" s="5"/>
      <c r="PUE117" s="5"/>
      <c r="PUF117" s="5"/>
      <c r="PUG117" s="5"/>
      <c r="PUH117" s="5"/>
      <c r="PUI117" s="5"/>
      <c r="PUJ117" s="5"/>
      <c r="PUK117" s="5"/>
      <c r="PUL117" s="5"/>
      <c r="PUM117" s="5"/>
      <c r="PUN117" s="5"/>
      <c r="PUO117" s="5"/>
      <c r="PUP117" s="5"/>
      <c r="PUQ117" s="5"/>
      <c r="PUR117" s="5"/>
      <c r="PUS117" s="5"/>
      <c r="PUT117" s="5"/>
      <c r="PUU117" s="5"/>
      <c r="PUV117" s="5"/>
      <c r="PUW117" s="5"/>
      <c r="PUX117" s="5"/>
      <c r="PUY117" s="5"/>
      <c r="PUZ117" s="5"/>
      <c r="PVA117" s="5"/>
      <c r="PVB117" s="5"/>
      <c r="PVC117" s="5"/>
      <c r="PVD117" s="5"/>
      <c r="PVE117" s="5"/>
      <c r="PVF117" s="5"/>
      <c r="PVG117" s="5"/>
      <c r="PVH117" s="5"/>
      <c r="PVI117" s="5"/>
      <c r="PVJ117" s="5"/>
      <c r="PVK117" s="5"/>
      <c r="PVL117" s="5"/>
      <c r="PVM117" s="5"/>
      <c r="PVN117" s="5"/>
      <c r="PVO117" s="5"/>
      <c r="PVP117" s="5"/>
      <c r="PVQ117" s="5"/>
      <c r="PVR117" s="5"/>
      <c r="PVS117" s="5"/>
      <c r="PVT117" s="5"/>
      <c r="PVU117" s="5"/>
      <c r="PVV117" s="5"/>
      <c r="PVW117" s="5"/>
      <c r="PVX117" s="5"/>
      <c r="PVY117" s="5"/>
      <c r="PVZ117" s="5"/>
      <c r="PWA117" s="5"/>
      <c r="PWB117" s="5"/>
      <c r="PWC117" s="5"/>
      <c r="PWD117" s="5"/>
      <c r="PWE117" s="5"/>
      <c r="PWF117" s="5"/>
      <c r="PWG117" s="5"/>
      <c r="PWH117" s="5"/>
      <c r="PWI117" s="5"/>
      <c r="PWJ117" s="5"/>
      <c r="PWK117" s="5"/>
      <c r="PWL117" s="5"/>
      <c r="PWM117" s="5"/>
      <c r="PWN117" s="5"/>
      <c r="PWO117" s="5"/>
      <c r="PWP117" s="5"/>
      <c r="PWQ117" s="5"/>
      <c r="PWR117" s="5"/>
      <c r="PWS117" s="5"/>
      <c r="PWT117" s="5"/>
      <c r="PWU117" s="5"/>
      <c r="PWV117" s="5"/>
      <c r="PWW117" s="5"/>
      <c r="PWX117" s="5"/>
      <c r="PWY117" s="5"/>
      <c r="PWZ117" s="5"/>
      <c r="PXA117" s="5"/>
      <c r="PXB117" s="5"/>
      <c r="PXC117" s="5"/>
      <c r="PXD117" s="5"/>
      <c r="PXE117" s="5"/>
      <c r="PXF117" s="5"/>
      <c r="PXG117" s="5"/>
      <c r="PXH117" s="5"/>
      <c r="PXI117" s="5"/>
      <c r="PXJ117" s="5"/>
      <c r="PXK117" s="5"/>
      <c r="PXL117" s="5"/>
      <c r="PXM117" s="5"/>
      <c r="PXN117" s="5"/>
      <c r="PXO117" s="5"/>
      <c r="PXP117" s="5"/>
      <c r="PXQ117" s="5"/>
      <c r="PXR117" s="5"/>
      <c r="PXS117" s="5"/>
      <c r="PXT117" s="5"/>
      <c r="PXU117" s="5"/>
      <c r="PXV117" s="5"/>
      <c r="PXW117" s="5"/>
      <c r="PXX117" s="5"/>
      <c r="PXY117" s="5"/>
      <c r="PXZ117" s="5"/>
      <c r="PYA117" s="5"/>
      <c r="PYB117" s="5"/>
      <c r="PYC117" s="5"/>
      <c r="PYD117" s="5"/>
      <c r="PYE117" s="5"/>
      <c r="PYF117" s="5"/>
      <c r="PYG117" s="5"/>
      <c r="PYH117" s="5"/>
      <c r="PYI117" s="5"/>
      <c r="PYJ117" s="5"/>
      <c r="PYK117" s="5"/>
      <c r="PYL117" s="5"/>
      <c r="PYM117" s="5"/>
      <c r="PYN117" s="5"/>
      <c r="PYO117" s="5"/>
      <c r="PYP117" s="5"/>
      <c r="PYQ117" s="5"/>
      <c r="PYR117" s="5"/>
      <c r="PYS117" s="5"/>
      <c r="PYT117" s="5"/>
      <c r="PYU117" s="5"/>
      <c r="PYV117" s="5"/>
      <c r="PYW117" s="5"/>
      <c r="PYX117" s="5"/>
      <c r="PYY117" s="5"/>
      <c r="PYZ117" s="5"/>
      <c r="PZA117" s="5"/>
      <c r="PZB117" s="5"/>
      <c r="PZC117" s="5"/>
      <c r="PZD117" s="5"/>
      <c r="PZE117" s="5"/>
      <c r="PZF117" s="5"/>
      <c r="PZG117" s="5"/>
      <c r="PZH117" s="5"/>
      <c r="PZI117" s="5"/>
      <c r="PZJ117" s="5"/>
      <c r="PZK117" s="5"/>
      <c r="PZL117" s="5"/>
      <c r="PZM117" s="5"/>
      <c r="PZN117" s="5"/>
      <c r="PZO117" s="5"/>
      <c r="PZP117" s="5"/>
      <c r="PZQ117" s="5"/>
      <c r="PZR117" s="5"/>
      <c r="PZS117" s="5"/>
      <c r="PZT117" s="5"/>
      <c r="PZU117" s="5"/>
      <c r="PZV117" s="5"/>
      <c r="PZW117" s="5"/>
      <c r="PZX117" s="5"/>
      <c r="PZY117" s="5"/>
      <c r="PZZ117" s="5"/>
      <c r="QAA117" s="5"/>
      <c r="QAB117" s="5"/>
      <c r="QAC117" s="5"/>
      <c r="QAD117" s="5"/>
      <c r="QAE117" s="5"/>
      <c r="QAF117" s="5"/>
      <c r="QAG117" s="5"/>
      <c r="QAH117" s="5"/>
      <c r="QAI117" s="5"/>
      <c r="QAJ117" s="5"/>
      <c r="QAK117" s="5"/>
      <c r="QAL117" s="5"/>
      <c r="QAM117" s="5"/>
      <c r="QAN117" s="5"/>
      <c r="QAO117" s="5"/>
      <c r="QAP117" s="5"/>
      <c r="QAQ117" s="5"/>
      <c r="QAR117" s="5"/>
      <c r="QAS117" s="5"/>
      <c r="QAT117" s="5"/>
      <c r="QAU117" s="5"/>
      <c r="QAV117" s="5"/>
      <c r="QAW117" s="5"/>
      <c r="QAX117" s="5"/>
      <c r="QAY117" s="5"/>
      <c r="QAZ117" s="5"/>
      <c r="QBA117" s="5"/>
      <c r="QBB117" s="5"/>
      <c r="QBC117" s="5"/>
      <c r="QBD117" s="5"/>
      <c r="QBE117" s="5"/>
      <c r="QBF117" s="5"/>
      <c r="QBG117" s="5"/>
      <c r="QBH117" s="5"/>
      <c r="QBI117" s="5"/>
      <c r="QBJ117" s="5"/>
      <c r="QBK117" s="5"/>
      <c r="QBL117" s="5"/>
      <c r="QBM117" s="5"/>
      <c r="QBN117" s="5"/>
      <c r="QBO117" s="5"/>
      <c r="QBP117" s="5"/>
      <c r="QBQ117" s="5"/>
      <c r="QBR117" s="5"/>
      <c r="QBS117" s="5"/>
      <c r="QBT117" s="5"/>
      <c r="QBU117" s="5"/>
      <c r="QBV117" s="5"/>
      <c r="QBW117" s="5"/>
      <c r="QBX117" s="5"/>
      <c r="QBY117" s="5"/>
      <c r="QBZ117" s="5"/>
      <c r="QCA117" s="5"/>
      <c r="QCB117" s="5"/>
      <c r="QCC117" s="5"/>
      <c r="QCD117" s="5"/>
      <c r="QCE117" s="5"/>
      <c r="QCF117" s="5"/>
      <c r="QCG117" s="5"/>
      <c r="QCH117" s="5"/>
      <c r="QCI117" s="5"/>
      <c r="QCJ117" s="5"/>
      <c r="QCK117" s="5"/>
      <c r="QCL117" s="5"/>
      <c r="QCM117" s="5"/>
      <c r="QCN117" s="5"/>
      <c r="QCO117" s="5"/>
      <c r="QCP117" s="5"/>
      <c r="QCQ117" s="5"/>
      <c r="QCR117" s="5"/>
      <c r="QCS117" s="5"/>
      <c r="QCT117" s="5"/>
      <c r="QCU117" s="5"/>
      <c r="QCV117" s="5"/>
      <c r="QCW117" s="5"/>
      <c r="QCX117" s="5"/>
      <c r="QCY117" s="5"/>
      <c r="QCZ117" s="5"/>
      <c r="QDA117" s="5"/>
      <c r="QDB117" s="5"/>
      <c r="QDC117" s="5"/>
      <c r="QDD117" s="5"/>
      <c r="QDE117" s="5"/>
      <c r="QDF117" s="5"/>
      <c r="QDG117" s="5"/>
      <c r="QDH117" s="5"/>
      <c r="QDI117" s="5"/>
      <c r="QDJ117" s="5"/>
      <c r="QDK117" s="5"/>
      <c r="QDL117" s="5"/>
      <c r="QDM117" s="5"/>
      <c r="QDN117" s="5"/>
      <c r="QDO117" s="5"/>
      <c r="QDP117" s="5"/>
      <c r="QDQ117" s="5"/>
      <c r="QDR117" s="5"/>
      <c r="QDS117" s="5"/>
      <c r="QDT117" s="5"/>
      <c r="QDU117" s="5"/>
      <c r="QDV117" s="5"/>
      <c r="QDW117" s="5"/>
      <c r="QDX117" s="5"/>
      <c r="QDY117" s="5"/>
      <c r="QDZ117" s="5"/>
      <c r="QEA117" s="5"/>
      <c r="QEB117" s="5"/>
      <c r="QEC117" s="5"/>
      <c r="QED117" s="5"/>
      <c r="QEE117" s="5"/>
      <c r="QEF117" s="5"/>
      <c r="QEG117" s="5"/>
      <c r="QEH117" s="5"/>
      <c r="QEI117" s="5"/>
      <c r="QEJ117" s="5"/>
      <c r="QEK117" s="5"/>
      <c r="QEL117" s="5"/>
      <c r="QEM117" s="5"/>
      <c r="QEN117" s="5"/>
      <c r="QEO117" s="5"/>
      <c r="QEP117" s="5"/>
      <c r="QEQ117" s="5"/>
      <c r="QER117" s="5"/>
      <c r="QES117" s="5"/>
      <c r="QET117" s="5"/>
      <c r="QEU117" s="5"/>
      <c r="QEV117" s="5"/>
      <c r="QEW117" s="5"/>
      <c r="QEX117" s="5"/>
      <c r="QEY117" s="5"/>
      <c r="QEZ117" s="5"/>
      <c r="QFA117" s="5"/>
      <c r="QFB117" s="5"/>
      <c r="QFC117" s="5"/>
      <c r="QFD117" s="5"/>
      <c r="QFE117" s="5"/>
      <c r="QFF117" s="5"/>
      <c r="QFG117" s="5"/>
      <c r="QFH117" s="5"/>
      <c r="QFI117" s="5"/>
      <c r="QFJ117" s="5"/>
      <c r="QFK117" s="5"/>
      <c r="QFL117" s="5"/>
      <c r="QFM117" s="5"/>
      <c r="QFN117" s="5"/>
      <c r="QFO117" s="5"/>
      <c r="QFP117" s="5"/>
      <c r="QFQ117" s="5"/>
      <c r="QFR117" s="5"/>
      <c r="QFS117" s="5"/>
      <c r="QFT117" s="5"/>
      <c r="QFU117" s="5"/>
      <c r="QFV117" s="5"/>
      <c r="QFW117" s="5"/>
      <c r="QFX117" s="5"/>
      <c r="QFY117" s="5"/>
      <c r="QFZ117" s="5"/>
      <c r="QGA117" s="5"/>
      <c r="QGB117" s="5"/>
      <c r="QGC117" s="5"/>
      <c r="QGD117" s="5"/>
      <c r="QGE117" s="5"/>
      <c r="QGF117" s="5"/>
      <c r="QGG117" s="5"/>
      <c r="QGH117" s="5"/>
      <c r="QGI117" s="5"/>
      <c r="QGJ117" s="5"/>
      <c r="QGK117" s="5"/>
      <c r="QGL117" s="5"/>
      <c r="QGM117" s="5"/>
      <c r="QGN117" s="5"/>
      <c r="QGO117" s="5"/>
      <c r="QGP117" s="5"/>
      <c r="QGQ117" s="5"/>
      <c r="QGR117" s="5"/>
      <c r="QGS117" s="5"/>
      <c r="QGT117" s="5"/>
      <c r="QGU117" s="5"/>
      <c r="QGV117" s="5"/>
      <c r="QGW117" s="5"/>
      <c r="QGX117" s="5"/>
      <c r="QGY117" s="5"/>
      <c r="QGZ117" s="5"/>
      <c r="QHA117" s="5"/>
      <c r="QHB117" s="5"/>
      <c r="QHC117" s="5"/>
      <c r="QHD117" s="5"/>
      <c r="QHE117" s="5"/>
      <c r="QHF117" s="5"/>
      <c r="QHG117" s="5"/>
      <c r="QHH117" s="5"/>
      <c r="QHI117" s="5"/>
      <c r="QHJ117" s="5"/>
      <c r="QHK117" s="5"/>
      <c r="QHL117" s="5"/>
      <c r="QHM117" s="5"/>
      <c r="QHN117" s="5"/>
      <c r="QHO117" s="5"/>
      <c r="QHP117" s="5"/>
      <c r="QHQ117" s="5"/>
      <c r="QHR117" s="5"/>
      <c r="QHS117" s="5"/>
      <c r="QHT117" s="5"/>
      <c r="QHU117" s="5"/>
      <c r="QHV117" s="5"/>
      <c r="QHW117" s="5"/>
      <c r="QHX117" s="5"/>
      <c r="QHY117" s="5"/>
      <c r="QHZ117" s="5"/>
      <c r="QIA117" s="5"/>
      <c r="QIB117" s="5"/>
      <c r="QIC117" s="5"/>
      <c r="QID117" s="5"/>
      <c r="QIE117" s="5"/>
      <c r="QIF117" s="5"/>
      <c r="QIG117" s="5"/>
      <c r="QIH117" s="5"/>
      <c r="QII117" s="5"/>
      <c r="QIJ117" s="5"/>
      <c r="QIK117" s="5"/>
      <c r="QIL117" s="5"/>
      <c r="QIM117" s="5"/>
      <c r="QIN117" s="5"/>
      <c r="QIO117" s="5"/>
      <c r="QIP117" s="5"/>
      <c r="QIQ117" s="5"/>
      <c r="QIR117" s="5"/>
      <c r="QIS117" s="5"/>
      <c r="QIT117" s="5"/>
      <c r="QIU117" s="5"/>
      <c r="QIV117" s="5"/>
      <c r="QIW117" s="5"/>
      <c r="QIX117" s="5"/>
      <c r="QIY117" s="5"/>
      <c r="QIZ117" s="5"/>
      <c r="QJA117" s="5"/>
      <c r="QJB117" s="5"/>
      <c r="QJC117" s="5"/>
      <c r="QJD117" s="5"/>
      <c r="QJE117" s="5"/>
      <c r="QJF117" s="5"/>
      <c r="QJG117" s="5"/>
      <c r="QJH117" s="5"/>
      <c r="QJI117" s="5"/>
      <c r="QJJ117" s="5"/>
      <c r="QJK117" s="5"/>
      <c r="QJL117" s="5"/>
      <c r="QJM117" s="5"/>
      <c r="QJN117" s="5"/>
      <c r="QJO117" s="5"/>
      <c r="QJP117" s="5"/>
      <c r="QJQ117" s="5"/>
      <c r="QJR117" s="5"/>
      <c r="QJS117" s="5"/>
      <c r="QJT117" s="5"/>
      <c r="QJU117" s="5"/>
      <c r="QJV117" s="5"/>
      <c r="QJW117" s="5"/>
      <c r="QJX117" s="5"/>
      <c r="QJY117" s="5"/>
      <c r="QJZ117" s="5"/>
      <c r="QKA117" s="5"/>
      <c r="QKB117" s="5"/>
      <c r="QKC117" s="5"/>
      <c r="QKD117" s="5"/>
      <c r="QKE117" s="5"/>
      <c r="QKF117" s="5"/>
      <c r="QKG117" s="5"/>
      <c r="QKH117" s="5"/>
      <c r="QKI117" s="5"/>
      <c r="QKJ117" s="5"/>
      <c r="QKK117" s="5"/>
      <c r="QKL117" s="5"/>
      <c r="QKM117" s="5"/>
      <c r="QKN117" s="5"/>
      <c r="QKO117" s="5"/>
      <c r="QKP117" s="5"/>
      <c r="QKQ117" s="5"/>
      <c r="QKR117" s="5"/>
      <c r="QKS117" s="5"/>
      <c r="QKT117" s="5"/>
      <c r="QKU117" s="5"/>
      <c r="QKV117" s="5"/>
      <c r="QKW117" s="5"/>
      <c r="QKX117" s="5"/>
      <c r="QKY117" s="5"/>
      <c r="QKZ117" s="5"/>
      <c r="QLA117" s="5"/>
      <c r="QLB117" s="5"/>
      <c r="QLC117" s="5"/>
      <c r="QLD117" s="5"/>
      <c r="QLE117" s="5"/>
      <c r="QLF117" s="5"/>
      <c r="QLG117" s="5"/>
      <c r="QLH117" s="5"/>
      <c r="QLI117" s="5"/>
      <c r="QLJ117" s="5"/>
      <c r="QLK117" s="5"/>
      <c r="QLL117" s="5"/>
      <c r="QLM117" s="5"/>
      <c r="QLN117" s="5"/>
      <c r="QLO117" s="5"/>
      <c r="QLP117" s="5"/>
      <c r="QLQ117" s="5"/>
      <c r="QLR117" s="5"/>
      <c r="QLS117" s="5"/>
      <c r="QLT117" s="5"/>
      <c r="QLU117" s="5"/>
      <c r="QLV117" s="5"/>
      <c r="QLW117" s="5"/>
      <c r="QLX117" s="5"/>
      <c r="QLY117" s="5"/>
      <c r="QLZ117" s="5"/>
      <c r="QMA117" s="5"/>
      <c r="QMB117" s="5"/>
      <c r="QMC117" s="5"/>
      <c r="QMD117" s="5"/>
      <c r="QME117" s="5"/>
      <c r="QMF117" s="5"/>
      <c r="QMG117" s="5"/>
      <c r="QMH117" s="5"/>
      <c r="QMI117" s="5"/>
      <c r="QMJ117" s="5"/>
      <c r="QMK117" s="5"/>
      <c r="QML117" s="5"/>
      <c r="QMM117" s="5"/>
      <c r="QMN117" s="5"/>
      <c r="QMO117" s="5"/>
      <c r="QMP117" s="5"/>
      <c r="QMQ117" s="5"/>
      <c r="QMR117" s="5"/>
      <c r="QMS117" s="5"/>
      <c r="QMT117" s="5"/>
      <c r="QMU117" s="5"/>
      <c r="QMV117" s="5"/>
      <c r="QMW117" s="5"/>
      <c r="QMX117" s="5"/>
      <c r="QMY117" s="5"/>
      <c r="QMZ117" s="5"/>
      <c r="QNA117" s="5"/>
      <c r="QNB117" s="5"/>
      <c r="QNC117" s="5"/>
      <c r="QND117" s="5"/>
      <c r="QNE117" s="5"/>
      <c r="QNF117" s="5"/>
      <c r="QNG117" s="5"/>
      <c r="QNH117" s="5"/>
      <c r="QNI117" s="5"/>
      <c r="QNJ117" s="5"/>
      <c r="QNK117" s="5"/>
      <c r="QNL117" s="5"/>
      <c r="QNM117" s="5"/>
      <c r="QNN117" s="5"/>
      <c r="QNO117" s="5"/>
      <c r="QNP117" s="5"/>
      <c r="QNQ117" s="5"/>
      <c r="QNR117" s="5"/>
      <c r="QNS117" s="5"/>
      <c r="QNT117" s="5"/>
      <c r="QNU117" s="5"/>
      <c r="QNV117" s="5"/>
      <c r="QNW117" s="5"/>
      <c r="QNX117" s="5"/>
      <c r="QNY117" s="5"/>
      <c r="QNZ117" s="5"/>
      <c r="QOA117" s="5"/>
      <c r="QOB117" s="5"/>
      <c r="QOC117" s="5"/>
      <c r="QOD117" s="5"/>
      <c r="QOE117" s="5"/>
      <c r="QOF117" s="5"/>
      <c r="QOG117" s="5"/>
      <c r="QOH117" s="5"/>
      <c r="QOI117" s="5"/>
      <c r="QOJ117" s="5"/>
      <c r="QOK117" s="5"/>
      <c r="QOL117" s="5"/>
      <c r="QOM117" s="5"/>
      <c r="QON117" s="5"/>
      <c r="QOO117" s="5"/>
      <c r="QOP117" s="5"/>
      <c r="QOQ117" s="5"/>
      <c r="QOR117" s="5"/>
      <c r="QOS117" s="5"/>
      <c r="QOT117" s="5"/>
      <c r="QOU117" s="5"/>
      <c r="QOV117" s="5"/>
      <c r="QOW117" s="5"/>
      <c r="QOX117" s="5"/>
      <c r="QOY117" s="5"/>
      <c r="QOZ117" s="5"/>
      <c r="QPA117" s="5"/>
      <c r="QPB117" s="5"/>
      <c r="QPC117" s="5"/>
      <c r="QPD117" s="5"/>
      <c r="QPE117" s="5"/>
      <c r="QPF117" s="5"/>
      <c r="QPG117" s="5"/>
      <c r="QPH117" s="5"/>
      <c r="QPI117" s="5"/>
      <c r="QPJ117" s="5"/>
      <c r="QPK117" s="5"/>
      <c r="QPL117" s="5"/>
      <c r="QPM117" s="5"/>
      <c r="QPN117" s="5"/>
      <c r="QPO117" s="5"/>
      <c r="QPP117" s="5"/>
      <c r="QPQ117" s="5"/>
      <c r="QPR117" s="5"/>
      <c r="QPS117" s="5"/>
      <c r="QPT117" s="5"/>
      <c r="QPU117" s="5"/>
      <c r="QPV117" s="5"/>
      <c r="QPW117" s="5"/>
      <c r="QPX117" s="5"/>
      <c r="QPY117" s="5"/>
      <c r="QPZ117" s="5"/>
      <c r="QQA117" s="5"/>
      <c r="QQB117" s="5"/>
      <c r="QQC117" s="5"/>
      <c r="QQD117" s="5"/>
      <c r="QQE117" s="5"/>
      <c r="QQF117" s="5"/>
      <c r="QQG117" s="5"/>
      <c r="QQH117" s="5"/>
      <c r="QQI117" s="5"/>
      <c r="QQJ117" s="5"/>
      <c r="QQK117" s="5"/>
      <c r="QQL117" s="5"/>
      <c r="QQM117" s="5"/>
      <c r="QQN117" s="5"/>
      <c r="QQO117" s="5"/>
      <c r="QQP117" s="5"/>
      <c r="QQQ117" s="5"/>
      <c r="QQR117" s="5"/>
      <c r="QQS117" s="5"/>
      <c r="QQT117" s="5"/>
      <c r="QQU117" s="5"/>
      <c r="QQV117" s="5"/>
      <c r="QQW117" s="5"/>
      <c r="QQX117" s="5"/>
      <c r="QQY117" s="5"/>
      <c r="QQZ117" s="5"/>
      <c r="QRA117" s="5"/>
      <c r="QRB117" s="5"/>
      <c r="QRC117" s="5"/>
      <c r="QRD117" s="5"/>
      <c r="QRE117" s="5"/>
      <c r="QRF117" s="5"/>
      <c r="QRG117" s="5"/>
      <c r="QRH117" s="5"/>
      <c r="QRI117" s="5"/>
      <c r="QRJ117" s="5"/>
      <c r="QRK117" s="5"/>
      <c r="QRL117" s="5"/>
      <c r="QRM117" s="5"/>
      <c r="QRN117" s="5"/>
      <c r="QRO117" s="5"/>
      <c r="QRP117" s="5"/>
      <c r="QRQ117" s="5"/>
      <c r="QRR117" s="5"/>
      <c r="QRS117" s="5"/>
      <c r="QRT117" s="5"/>
      <c r="QRU117" s="5"/>
      <c r="QRV117" s="5"/>
      <c r="QRW117" s="5"/>
      <c r="QRX117" s="5"/>
      <c r="QRY117" s="5"/>
      <c r="QRZ117" s="5"/>
      <c r="QSA117" s="5"/>
      <c r="QSB117" s="5"/>
      <c r="QSC117" s="5"/>
      <c r="QSD117" s="5"/>
      <c r="QSE117" s="5"/>
      <c r="QSF117" s="5"/>
      <c r="QSG117" s="5"/>
      <c r="QSH117" s="5"/>
      <c r="QSI117" s="5"/>
      <c r="QSJ117" s="5"/>
      <c r="QSK117" s="5"/>
      <c r="QSL117" s="5"/>
      <c r="QSM117" s="5"/>
      <c r="QSN117" s="5"/>
      <c r="QSO117" s="5"/>
      <c r="QSP117" s="5"/>
      <c r="QSQ117" s="5"/>
      <c r="QSR117" s="5"/>
      <c r="QSS117" s="5"/>
      <c r="QST117" s="5"/>
      <c r="QSU117" s="5"/>
      <c r="QSV117" s="5"/>
      <c r="QSW117" s="5"/>
      <c r="QSX117" s="5"/>
      <c r="QSY117" s="5"/>
      <c r="QSZ117" s="5"/>
      <c r="QTA117" s="5"/>
      <c r="QTB117" s="5"/>
      <c r="QTC117" s="5"/>
      <c r="QTD117" s="5"/>
      <c r="QTE117" s="5"/>
      <c r="QTF117" s="5"/>
      <c r="QTG117" s="5"/>
      <c r="QTH117" s="5"/>
      <c r="QTI117" s="5"/>
      <c r="QTJ117" s="5"/>
      <c r="QTK117" s="5"/>
      <c r="QTL117" s="5"/>
      <c r="QTM117" s="5"/>
      <c r="QTN117" s="5"/>
      <c r="QTO117" s="5"/>
      <c r="QTP117" s="5"/>
      <c r="QTQ117" s="5"/>
      <c r="QTR117" s="5"/>
      <c r="QTS117" s="5"/>
      <c r="QTT117" s="5"/>
      <c r="QTU117" s="5"/>
      <c r="QTV117" s="5"/>
      <c r="QTW117" s="5"/>
      <c r="QTX117" s="5"/>
      <c r="QTY117" s="5"/>
      <c r="QTZ117" s="5"/>
      <c r="QUA117" s="5"/>
      <c r="QUB117" s="5"/>
      <c r="QUC117" s="5"/>
      <c r="QUD117" s="5"/>
      <c r="QUE117" s="5"/>
      <c r="QUF117" s="5"/>
      <c r="QUG117" s="5"/>
      <c r="QUH117" s="5"/>
      <c r="QUI117" s="5"/>
      <c r="QUJ117" s="5"/>
      <c r="QUK117" s="5"/>
      <c r="QUL117" s="5"/>
      <c r="QUM117" s="5"/>
      <c r="QUN117" s="5"/>
      <c r="QUO117" s="5"/>
      <c r="QUP117" s="5"/>
      <c r="QUQ117" s="5"/>
      <c r="QUR117" s="5"/>
      <c r="QUS117" s="5"/>
      <c r="QUT117" s="5"/>
      <c r="QUU117" s="5"/>
      <c r="QUV117" s="5"/>
      <c r="QUW117" s="5"/>
      <c r="QUX117" s="5"/>
      <c r="QUY117" s="5"/>
      <c r="QUZ117" s="5"/>
      <c r="QVA117" s="5"/>
      <c r="QVB117" s="5"/>
      <c r="QVC117" s="5"/>
      <c r="QVD117" s="5"/>
      <c r="QVE117" s="5"/>
      <c r="QVF117" s="5"/>
      <c r="QVG117" s="5"/>
      <c r="QVH117" s="5"/>
      <c r="QVI117" s="5"/>
      <c r="QVJ117" s="5"/>
      <c r="QVK117" s="5"/>
      <c r="QVL117" s="5"/>
      <c r="QVM117" s="5"/>
      <c r="QVN117" s="5"/>
      <c r="QVO117" s="5"/>
      <c r="QVP117" s="5"/>
      <c r="QVQ117" s="5"/>
      <c r="QVR117" s="5"/>
      <c r="QVS117" s="5"/>
      <c r="QVT117" s="5"/>
      <c r="QVU117" s="5"/>
      <c r="QVV117" s="5"/>
      <c r="QVW117" s="5"/>
      <c r="QVX117" s="5"/>
      <c r="QVY117" s="5"/>
      <c r="QVZ117" s="5"/>
      <c r="QWA117" s="5"/>
      <c r="QWB117" s="5"/>
      <c r="QWC117" s="5"/>
      <c r="QWD117" s="5"/>
      <c r="QWE117" s="5"/>
      <c r="QWF117" s="5"/>
      <c r="QWG117" s="5"/>
      <c r="QWH117" s="5"/>
      <c r="QWI117" s="5"/>
      <c r="QWJ117" s="5"/>
      <c r="QWK117" s="5"/>
      <c r="QWL117" s="5"/>
      <c r="QWM117" s="5"/>
      <c r="QWN117" s="5"/>
      <c r="QWO117" s="5"/>
      <c r="QWP117" s="5"/>
      <c r="QWQ117" s="5"/>
      <c r="QWR117" s="5"/>
      <c r="QWS117" s="5"/>
      <c r="QWT117" s="5"/>
      <c r="QWU117" s="5"/>
      <c r="QWV117" s="5"/>
      <c r="QWW117" s="5"/>
      <c r="QWX117" s="5"/>
      <c r="QWY117" s="5"/>
      <c r="QWZ117" s="5"/>
      <c r="QXA117" s="5"/>
      <c r="QXB117" s="5"/>
      <c r="QXC117" s="5"/>
      <c r="QXD117" s="5"/>
      <c r="QXE117" s="5"/>
      <c r="QXF117" s="5"/>
      <c r="QXG117" s="5"/>
      <c r="QXH117" s="5"/>
      <c r="QXI117" s="5"/>
      <c r="QXJ117" s="5"/>
      <c r="QXK117" s="5"/>
      <c r="QXL117" s="5"/>
      <c r="QXM117" s="5"/>
      <c r="QXN117" s="5"/>
      <c r="QXO117" s="5"/>
      <c r="QXP117" s="5"/>
      <c r="QXQ117" s="5"/>
      <c r="QXR117" s="5"/>
      <c r="QXS117" s="5"/>
      <c r="QXT117" s="5"/>
      <c r="QXU117" s="5"/>
      <c r="QXV117" s="5"/>
      <c r="QXW117" s="5"/>
      <c r="QXX117" s="5"/>
      <c r="QXY117" s="5"/>
      <c r="QXZ117" s="5"/>
      <c r="QYA117" s="5"/>
      <c r="QYB117" s="5"/>
      <c r="QYC117" s="5"/>
      <c r="QYD117" s="5"/>
      <c r="QYE117" s="5"/>
      <c r="QYF117" s="5"/>
      <c r="QYG117" s="5"/>
      <c r="QYH117" s="5"/>
      <c r="QYI117" s="5"/>
      <c r="QYJ117" s="5"/>
      <c r="QYK117" s="5"/>
      <c r="QYL117" s="5"/>
      <c r="QYM117" s="5"/>
      <c r="QYN117" s="5"/>
      <c r="QYO117" s="5"/>
      <c r="QYP117" s="5"/>
      <c r="QYQ117" s="5"/>
      <c r="QYR117" s="5"/>
      <c r="QYS117" s="5"/>
      <c r="QYT117" s="5"/>
      <c r="QYU117" s="5"/>
      <c r="QYV117" s="5"/>
      <c r="QYW117" s="5"/>
      <c r="QYX117" s="5"/>
      <c r="QYY117" s="5"/>
      <c r="QYZ117" s="5"/>
      <c r="QZA117" s="5"/>
      <c r="QZB117" s="5"/>
      <c r="QZC117" s="5"/>
      <c r="QZD117" s="5"/>
      <c r="QZE117" s="5"/>
      <c r="QZF117" s="5"/>
      <c r="QZG117" s="5"/>
      <c r="QZH117" s="5"/>
      <c r="QZI117" s="5"/>
      <c r="QZJ117" s="5"/>
      <c r="QZK117" s="5"/>
      <c r="QZL117" s="5"/>
      <c r="QZM117" s="5"/>
      <c r="QZN117" s="5"/>
      <c r="QZO117" s="5"/>
      <c r="QZP117" s="5"/>
      <c r="QZQ117" s="5"/>
      <c r="QZR117" s="5"/>
      <c r="QZS117" s="5"/>
      <c r="QZT117" s="5"/>
      <c r="QZU117" s="5"/>
      <c r="QZV117" s="5"/>
      <c r="QZW117" s="5"/>
      <c r="QZX117" s="5"/>
      <c r="QZY117" s="5"/>
      <c r="QZZ117" s="5"/>
      <c r="RAA117" s="5"/>
      <c r="RAB117" s="5"/>
      <c r="RAC117" s="5"/>
      <c r="RAD117" s="5"/>
      <c r="RAE117" s="5"/>
      <c r="RAF117" s="5"/>
      <c r="RAG117" s="5"/>
      <c r="RAH117" s="5"/>
      <c r="RAI117" s="5"/>
      <c r="RAJ117" s="5"/>
      <c r="RAK117" s="5"/>
      <c r="RAL117" s="5"/>
      <c r="RAM117" s="5"/>
      <c r="RAN117" s="5"/>
      <c r="RAO117" s="5"/>
      <c r="RAP117" s="5"/>
      <c r="RAQ117" s="5"/>
      <c r="RAR117" s="5"/>
      <c r="RAS117" s="5"/>
      <c r="RAT117" s="5"/>
      <c r="RAU117" s="5"/>
      <c r="RAV117" s="5"/>
      <c r="RAW117" s="5"/>
      <c r="RAX117" s="5"/>
      <c r="RAY117" s="5"/>
      <c r="RAZ117" s="5"/>
      <c r="RBA117" s="5"/>
      <c r="RBB117" s="5"/>
      <c r="RBC117" s="5"/>
      <c r="RBD117" s="5"/>
      <c r="RBE117" s="5"/>
      <c r="RBF117" s="5"/>
      <c r="RBG117" s="5"/>
      <c r="RBH117" s="5"/>
      <c r="RBI117" s="5"/>
      <c r="RBJ117" s="5"/>
      <c r="RBK117" s="5"/>
      <c r="RBL117" s="5"/>
      <c r="RBM117" s="5"/>
      <c r="RBN117" s="5"/>
      <c r="RBO117" s="5"/>
      <c r="RBP117" s="5"/>
      <c r="RBQ117" s="5"/>
      <c r="RBR117" s="5"/>
      <c r="RBS117" s="5"/>
      <c r="RBT117" s="5"/>
      <c r="RBU117" s="5"/>
      <c r="RBV117" s="5"/>
      <c r="RBW117" s="5"/>
      <c r="RBX117" s="5"/>
      <c r="RBY117" s="5"/>
      <c r="RBZ117" s="5"/>
      <c r="RCA117" s="5"/>
      <c r="RCB117" s="5"/>
      <c r="RCC117" s="5"/>
      <c r="RCD117" s="5"/>
      <c r="RCE117" s="5"/>
      <c r="RCF117" s="5"/>
      <c r="RCG117" s="5"/>
      <c r="RCH117" s="5"/>
      <c r="RCI117" s="5"/>
      <c r="RCJ117" s="5"/>
      <c r="RCK117" s="5"/>
      <c r="RCL117" s="5"/>
      <c r="RCM117" s="5"/>
      <c r="RCN117" s="5"/>
      <c r="RCO117" s="5"/>
      <c r="RCP117" s="5"/>
      <c r="RCQ117" s="5"/>
      <c r="RCR117" s="5"/>
      <c r="RCS117" s="5"/>
      <c r="RCT117" s="5"/>
      <c r="RCU117" s="5"/>
      <c r="RCV117" s="5"/>
      <c r="RCW117" s="5"/>
      <c r="RCX117" s="5"/>
      <c r="RCY117" s="5"/>
      <c r="RCZ117" s="5"/>
      <c r="RDA117" s="5"/>
      <c r="RDB117" s="5"/>
      <c r="RDC117" s="5"/>
      <c r="RDD117" s="5"/>
      <c r="RDE117" s="5"/>
      <c r="RDF117" s="5"/>
      <c r="RDG117" s="5"/>
      <c r="RDH117" s="5"/>
      <c r="RDI117" s="5"/>
      <c r="RDJ117" s="5"/>
      <c r="RDK117" s="5"/>
      <c r="RDL117" s="5"/>
      <c r="RDM117" s="5"/>
      <c r="RDN117" s="5"/>
      <c r="RDO117" s="5"/>
      <c r="RDP117" s="5"/>
      <c r="RDQ117" s="5"/>
      <c r="RDR117" s="5"/>
      <c r="RDS117" s="5"/>
      <c r="RDT117" s="5"/>
      <c r="RDU117" s="5"/>
      <c r="RDV117" s="5"/>
      <c r="RDW117" s="5"/>
      <c r="RDX117" s="5"/>
      <c r="RDY117" s="5"/>
      <c r="RDZ117" s="5"/>
      <c r="REA117" s="5"/>
      <c r="REB117" s="5"/>
      <c r="REC117" s="5"/>
      <c r="RED117" s="5"/>
      <c r="REE117" s="5"/>
      <c r="REF117" s="5"/>
      <c r="REG117" s="5"/>
      <c r="REH117" s="5"/>
      <c r="REI117" s="5"/>
      <c r="REJ117" s="5"/>
      <c r="REK117" s="5"/>
      <c r="REL117" s="5"/>
      <c r="REM117" s="5"/>
      <c r="REN117" s="5"/>
      <c r="REO117" s="5"/>
      <c r="REP117" s="5"/>
      <c r="REQ117" s="5"/>
      <c r="RER117" s="5"/>
      <c r="RES117" s="5"/>
      <c r="RET117" s="5"/>
      <c r="REU117" s="5"/>
      <c r="REV117" s="5"/>
      <c r="REW117" s="5"/>
      <c r="REX117" s="5"/>
      <c r="REY117" s="5"/>
      <c r="REZ117" s="5"/>
      <c r="RFA117" s="5"/>
      <c r="RFB117" s="5"/>
      <c r="RFC117" s="5"/>
      <c r="RFD117" s="5"/>
      <c r="RFE117" s="5"/>
      <c r="RFF117" s="5"/>
      <c r="RFG117" s="5"/>
      <c r="RFH117" s="5"/>
      <c r="RFI117" s="5"/>
      <c r="RFJ117" s="5"/>
      <c r="RFK117" s="5"/>
      <c r="RFL117" s="5"/>
      <c r="RFM117" s="5"/>
      <c r="RFN117" s="5"/>
      <c r="RFO117" s="5"/>
      <c r="RFP117" s="5"/>
      <c r="RFQ117" s="5"/>
      <c r="RFR117" s="5"/>
      <c r="RFS117" s="5"/>
      <c r="RFT117" s="5"/>
      <c r="RFU117" s="5"/>
      <c r="RFV117" s="5"/>
      <c r="RFW117" s="5"/>
      <c r="RFX117" s="5"/>
      <c r="RFY117" s="5"/>
      <c r="RFZ117" s="5"/>
      <c r="RGA117" s="5"/>
      <c r="RGB117" s="5"/>
      <c r="RGC117" s="5"/>
      <c r="RGD117" s="5"/>
      <c r="RGE117" s="5"/>
      <c r="RGF117" s="5"/>
      <c r="RGG117" s="5"/>
      <c r="RGH117" s="5"/>
      <c r="RGI117" s="5"/>
      <c r="RGJ117" s="5"/>
      <c r="RGK117" s="5"/>
      <c r="RGL117" s="5"/>
      <c r="RGM117" s="5"/>
      <c r="RGN117" s="5"/>
      <c r="RGO117" s="5"/>
      <c r="RGP117" s="5"/>
      <c r="RGQ117" s="5"/>
      <c r="RGR117" s="5"/>
      <c r="RGS117" s="5"/>
      <c r="RGT117" s="5"/>
      <c r="RGU117" s="5"/>
      <c r="RGV117" s="5"/>
      <c r="RGW117" s="5"/>
      <c r="RGX117" s="5"/>
      <c r="RGY117" s="5"/>
      <c r="RGZ117" s="5"/>
      <c r="RHA117" s="5"/>
      <c r="RHB117" s="5"/>
      <c r="RHC117" s="5"/>
      <c r="RHD117" s="5"/>
      <c r="RHE117" s="5"/>
      <c r="RHF117" s="5"/>
      <c r="RHG117" s="5"/>
      <c r="RHH117" s="5"/>
      <c r="RHI117" s="5"/>
      <c r="RHJ117" s="5"/>
      <c r="RHK117" s="5"/>
      <c r="RHL117" s="5"/>
      <c r="RHM117" s="5"/>
      <c r="RHN117" s="5"/>
      <c r="RHO117" s="5"/>
      <c r="RHP117" s="5"/>
      <c r="RHQ117" s="5"/>
      <c r="RHR117" s="5"/>
      <c r="RHS117" s="5"/>
      <c r="RHT117" s="5"/>
      <c r="RHU117" s="5"/>
      <c r="RHV117" s="5"/>
      <c r="RHW117" s="5"/>
      <c r="RHX117" s="5"/>
      <c r="RHY117" s="5"/>
      <c r="RHZ117" s="5"/>
      <c r="RIA117" s="5"/>
      <c r="RIB117" s="5"/>
      <c r="RIC117" s="5"/>
      <c r="RID117" s="5"/>
      <c r="RIE117" s="5"/>
      <c r="RIF117" s="5"/>
      <c r="RIG117" s="5"/>
      <c r="RIH117" s="5"/>
      <c r="RII117" s="5"/>
      <c r="RIJ117" s="5"/>
      <c r="RIK117" s="5"/>
      <c r="RIL117" s="5"/>
      <c r="RIM117" s="5"/>
      <c r="RIN117" s="5"/>
      <c r="RIO117" s="5"/>
      <c r="RIP117" s="5"/>
      <c r="RIQ117" s="5"/>
      <c r="RIR117" s="5"/>
      <c r="RIS117" s="5"/>
      <c r="RIT117" s="5"/>
      <c r="RIU117" s="5"/>
      <c r="RIV117" s="5"/>
      <c r="RIW117" s="5"/>
      <c r="RIX117" s="5"/>
      <c r="RIY117" s="5"/>
      <c r="RIZ117" s="5"/>
      <c r="RJA117" s="5"/>
      <c r="RJB117" s="5"/>
      <c r="RJC117" s="5"/>
      <c r="RJD117" s="5"/>
      <c r="RJE117" s="5"/>
      <c r="RJF117" s="5"/>
      <c r="RJG117" s="5"/>
      <c r="RJH117" s="5"/>
      <c r="RJI117" s="5"/>
      <c r="RJJ117" s="5"/>
      <c r="RJK117" s="5"/>
      <c r="RJL117" s="5"/>
      <c r="RJM117" s="5"/>
      <c r="RJN117" s="5"/>
      <c r="RJO117" s="5"/>
      <c r="RJP117" s="5"/>
      <c r="RJQ117" s="5"/>
      <c r="RJR117" s="5"/>
      <c r="RJS117" s="5"/>
      <c r="RJT117" s="5"/>
      <c r="RJU117" s="5"/>
      <c r="RJV117" s="5"/>
      <c r="RJW117" s="5"/>
      <c r="RJX117" s="5"/>
      <c r="RJY117" s="5"/>
      <c r="RJZ117" s="5"/>
      <c r="RKA117" s="5"/>
      <c r="RKB117" s="5"/>
      <c r="RKC117" s="5"/>
      <c r="RKD117" s="5"/>
      <c r="RKE117" s="5"/>
      <c r="RKF117" s="5"/>
      <c r="RKG117" s="5"/>
      <c r="RKH117" s="5"/>
      <c r="RKI117" s="5"/>
      <c r="RKJ117" s="5"/>
      <c r="RKK117" s="5"/>
      <c r="RKL117" s="5"/>
      <c r="RKM117" s="5"/>
      <c r="RKN117" s="5"/>
      <c r="RKO117" s="5"/>
      <c r="RKP117" s="5"/>
      <c r="RKQ117" s="5"/>
      <c r="RKR117" s="5"/>
      <c r="RKS117" s="5"/>
      <c r="RKT117" s="5"/>
      <c r="RKU117" s="5"/>
      <c r="RKV117" s="5"/>
      <c r="RKW117" s="5"/>
      <c r="RKX117" s="5"/>
      <c r="RKY117" s="5"/>
      <c r="RKZ117" s="5"/>
      <c r="RLA117" s="5"/>
      <c r="RLB117" s="5"/>
      <c r="RLC117" s="5"/>
      <c r="RLD117" s="5"/>
      <c r="RLE117" s="5"/>
      <c r="RLF117" s="5"/>
      <c r="RLG117" s="5"/>
      <c r="RLH117" s="5"/>
      <c r="RLI117" s="5"/>
      <c r="RLJ117" s="5"/>
      <c r="RLK117" s="5"/>
      <c r="RLL117" s="5"/>
      <c r="RLM117" s="5"/>
      <c r="RLN117" s="5"/>
      <c r="RLO117" s="5"/>
      <c r="RLP117" s="5"/>
      <c r="RLQ117" s="5"/>
      <c r="RLR117" s="5"/>
      <c r="RLS117" s="5"/>
      <c r="RLT117" s="5"/>
      <c r="RLU117" s="5"/>
      <c r="RLV117" s="5"/>
      <c r="RLW117" s="5"/>
      <c r="RLX117" s="5"/>
      <c r="RLY117" s="5"/>
      <c r="RLZ117" s="5"/>
      <c r="RMA117" s="5"/>
      <c r="RMB117" s="5"/>
      <c r="RMC117" s="5"/>
      <c r="RMD117" s="5"/>
      <c r="RME117" s="5"/>
      <c r="RMF117" s="5"/>
      <c r="RMG117" s="5"/>
      <c r="RMH117" s="5"/>
      <c r="RMI117" s="5"/>
      <c r="RMJ117" s="5"/>
      <c r="RMK117" s="5"/>
      <c r="RML117" s="5"/>
      <c r="RMM117" s="5"/>
      <c r="RMN117" s="5"/>
      <c r="RMO117" s="5"/>
      <c r="RMP117" s="5"/>
      <c r="RMQ117" s="5"/>
      <c r="RMR117" s="5"/>
      <c r="RMS117" s="5"/>
      <c r="RMT117" s="5"/>
      <c r="RMU117" s="5"/>
      <c r="RMV117" s="5"/>
      <c r="RMW117" s="5"/>
      <c r="RMX117" s="5"/>
      <c r="RMY117" s="5"/>
      <c r="RMZ117" s="5"/>
      <c r="RNA117" s="5"/>
      <c r="RNB117" s="5"/>
      <c r="RNC117" s="5"/>
      <c r="RND117" s="5"/>
      <c r="RNE117" s="5"/>
      <c r="RNF117" s="5"/>
      <c r="RNG117" s="5"/>
      <c r="RNH117" s="5"/>
      <c r="RNI117" s="5"/>
      <c r="RNJ117" s="5"/>
      <c r="RNK117" s="5"/>
      <c r="RNL117" s="5"/>
      <c r="RNM117" s="5"/>
      <c r="RNN117" s="5"/>
      <c r="RNO117" s="5"/>
      <c r="RNP117" s="5"/>
      <c r="RNQ117" s="5"/>
      <c r="RNR117" s="5"/>
      <c r="RNS117" s="5"/>
      <c r="RNT117" s="5"/>
      <c r="RNU117" s="5"/>
      <c r="RNV117" s="5"/>
      <c r="RNW117" s="5"/>
      <c r="RNX117" s="5"/>
      <c r="RNY117" s="5"/>
      <c r="RNZ117" s="5"/>
      <c r="ROA117" s="5"/>
      <c r="ROB117" s="5"/>
      <c r="ROC117" s="5"/>
      <c r="ROD117" s="5"/>
      <c r="ROE117" s="5"/>
      <c r="ROF117" s="5"/>
      <c r="ROG117" s="5"/>
      <c r="ROH117" s="5"/>
      <c r="ROI117" s="5"/>
      <c r="ROJ117" s="5"/>
      <c r="ROK117" s="5"/>
      <c r="ROL117" s="5"/>
      <c r="ROM117" s="5"/>
      <c r="RON117" s="5"/>
      <c r="ROO117" s="5"/>
      <c r="ROP117" s="5"/>
      <c r="ROQ117" s="5"/>
      <c r="ROR117" s="5"/>
      <c r="ROS117" s="5"/>
      <c r="ROT117" s="5"/>
      <c r="ROU117" s="5"/>
      <c r="ROV117" s="5"/>
      <c r="ROW117" s="5"/>
      <c r="ROX117" s="5"/>
      <c r="ROY117" s="5"/>
      <c r="ROZ117" s="5"/>
      <c r="RPA117" s="5"/>
      <c r="RPB117" s="5"/>
      <c r="RPC117" s="5"/>
      <c r="RPD117" s="5"/>
      <c r="RPE117" s="5"/>
      <c r="RPF117" s="5"/>
      <c r="RPG117" s="5"/>
      <c r="RPH117" s="5"/>
      <c r="RPI117" s="5"/>
      <c r="RPJ117" s="5"/>
      <c r="RPK117" s="5"/>
      <c r="RPL117" s="5"/>
      <c r="RPM117" s="5"/>
      <c r="RPN117" s="5"/>
      <c r="RPO117" s="5"/>
      <c r="RPP117" s="5"/>
      <c r="RPQ117" s="5"/>
      <c r="RPR117" s="5"/>
      <c r="RPS117" s="5"/>
      <c r="RPT117" s="5"/>
      <c r="RPU117" s="5"/>
      <c r="RPV117" s="5"/>
      <c r="RPW117" s="5"/>
      <c r="RPX117" s="5"/>
      <c r="RPY117" s="5"/>
      <c r="RPZ117" s="5"/>
      <c r="RQA117" s="5"/>
      <c r="RQB117" s="5"/>
      <c r="RQC117" s="5"/>
      <c r="RQD117" s="5"/>
      <c r="RQE117" s="5"/>
      <c r="RQF117" s="5"/>
      <c r="RQG117" s="5"/>
      <c r="RQH117" s="5"/>
      <c r="RQI117" s="5"/>
      <c r="RQJ117" s="5"/>
      <c r="RQK117" s="5"/>
      <c r="RQL117" s="5"/>
      <c r="RQM117" s="5"/>
      <c r="RQN117" s="5"/>
      <c r="RQO117" s="5"/>
      <c r="RQP117" s="5"/>
      <c r="RQQ117" s="5"/>
      <c r="RQR117" s="5"/>
      <c r="RQS117" s="5"/>
      <c r="RQT117" s="5"/>
      <c r="RQU117" s="5"/>
      <c r="RQV117" s="5"/>
      <c r="RQW117" s="5"/>
      <c r="RQX117" s="5"/>
      <c r="RQY117" s="5"/>
      <c r="RQZ117" s="5"/>
      <c r="RRA117" s="5"/>
      <c r="RRB117" s="5"/>
      <c r="RRC117" s="5"/>
      <c r="RRD117" s="5"/>
      <c r="RRE117" s="5"/>
      <c r="RRF117" s="5"/>
      <c r="RRG117" s="5"/>
      <c r="RRH117" s="5"/>
      <c r="RRI117" s="5"/>
      <c r="RRJ117" s="5"/>
      <c r="RRK117" s="5"/>
      <c r="RRL117" s="5"/>
      <c r="RRM117" s="5"/>
      <c r="RRN117" s="5"/>
      <c r="RRO117" s="5"/>
      <c r="RRP117" s="5"/>
      <c r="RRQ117" s="5"/>
      <c r="RRR117" s="5"/>
      <c r="RRS117" s="5"/>
      <c r="RRT117" s="5"/>
      <c r="RRU117" s="5"/>
      <c r="RRV117" s="5"/>
      <c r="RRW117" s="5"/>
      <c r="RRX117" s="5"/>
      <c r="RRY117" s="5"/>
      <c r="RRZ117" s="5"/>
      <c r="RSA117" s="5"/>
      <c r="RSB117" s="5"/>
      <c r="RSC117" s="5"/>
      <c r="RSD117" s="5"/>
      <c r="RSE117" s="5"/>
      <c r="RSF117" s="5"/>
      <c r="RSG117" s="5"/>
      <c r="RSH117" s="5"/>
      <c r="RSI117" s="5"/>
      <c r="RSJ117" s="5"/>
      <c r="RSK117" s="5"/>
      <c r="RSL117" s="5"/>
      <c r="RSM117" s="5"/>
      <c r="RSN117" s="5"/>
      <c r="RSO117" s="5"/>
      <c r="RSP117" s="5"/>
      <c r="RSQ117" s="5"/>
      <c r="RSR117" s="5"/>
      <c r="RSS117" s="5"/>
      <c r="RST117" s="5"/>
      <c r="RSU117" s="5"/>
      <c r="RSV117" s="5"/>
      <c r="RSW117" s="5"/>
      <c r="RSX117" s="5"/>
      <c r="RSY117" s="5"/>
      <c r="RSZ117" s="5"/>
      <c r="RTA117" s="5"/>
      <c r="RTB117" s="5"/>
      <c r="RTC117" s="5"/>
      <c r="RTD117" s="5"/>
      <c r="RTE117" s="5"/>
      <c r="RTF117" s="5"/>
      <c r="RTG117" s="5"/>
      <c r="RTH117" s="5"/>
      <c r="RTI117" s="5"/>
      <c r="RTJ117" s="5"/>
      <c r="RTK117" s="5"/>
      <c r="RTL117" s="5"/>
      <c r="RTM117" s="5"/>
      <c r="RTN117" s="5"/>
      <c r="RTO117" s="5"/>
      <c r="RTP117" s="5"/>
      <c r="RTQ117" s="5"/>
      <c r="RTR117" s="5"/>
      <c r="RTS117" s="5"/>
      <c r="RTT117" s="5"/>
      <c r="RTU117" s="5"/>
      <c r="RTV117" s="5"/>
      <c r="RTW117" s="5"/>
      <c r="RTX117" s="5"/>
      <c r="RTY117" s="5"/>
      <c r="RTZ117" s="5"/>
      <c r="RUA117" s="5"/>
      <c r="RUB117" s="5"/>
      <c r="RUC117" s="5"/>
      <c r="RUD117" s="5"/>
      <c r="RUE117" s="5"/>
      <c r="RUF117" s="5"/>
      <c r="RUG117" s="5"/>
      <c r="RUH117" s="5"/>
      <c r="RUI117" s="5"/>
      <c r="RUJ117" s="5"/>
      <c r="RUK117" s="5"/>
      <c r="RUL117" s="5"/>
      <c r="RUM117" s="5"/>
      <c r="RUN117" s="5"/>
      <c r="RUO117" s="5"/>
      <c r="RUP117" s="5"/>
      <c r="RUQ117" s="5"/>
      <c r="RUR117" s="5"/>
      <c r="RUS117" s="5"/>
      <c r="RUT117" s="5"/>
      <c r="RUU117" s="5"/>
      <c r="RUV117" s="5"/>
      <c r="RUW117" s="5"/>
      <c r="RUX117" s="5"/>
      <c r="RUY117" s="5"/>
      <c r="RUZ117" s="5"/>
      <c r="RVA117" s="5"/>
      <c r="RVB117" s="5"/>
      <c r="RVC117" s="5"/>
      <c r="RVD117" s="5"/>
      <c r="RVE117" s="5"/>
      <c r="RVF117" s="5"/>
      <c r="RVG117" s="5"/>
      <c r="RVH117" s="5"/>
      <c r="RVI117" s="5"/>
      <c r="RVJ117" s="5"/>
      <c r="RVK117" s="5"/>
      <c r="RVL117" s="5"/>
      <c r="RVM117" s="5"/>
      <c r="RVN117" s="5"/>
      <c r="RVO117" s="5"/>
      <c r="RVP117" s="5"/>
      <c r="RVQ117" s="5"/>
      <c r="RVR117" s="5"/>
      <c r="RVS117" s="5"/>
      <c r="RVT117" s="5"/>
      <c r="RVU117" s="5"/>
      <c r="RVV117" s="5"/>
      <c r="RVW117" s="5"/>
      <c r="RVX117" s="5"/>
      <c r="RVY117" s="5"/>
      <c r="RVZ117" s="5"/>
      <c r="RWA117" s="5"/>
      <c r="RWB117" s="5"/>
      <c r="RWC117" s="5"/>
      <c r="RWD117" s="5"/>
      <c r="RWE117" s="5"/>
      <c r="RWF117" s="5"/>
      <c r="RWG117" s="5"/>
      <c r="RWH117" s="5"/>
      <c r="RWI117" s="5"/>
      <c r="RWJ117" s="5"/>
      <c r="RWK117" s="5"/>
      <c r="RWL117" s="5"/>
      <c r="RWM117" s="5"/>
      <c r="RWN117" s="5"/>
      <c r="RWO117" s="5"/>
      <c r="RWP117" s="5"/>
      <c r="RWQ117" s="5"/>
      <c r="RWR117" s="5"/>
      <c r="RWS117" s="5"/>
      <c r="RWT117" s="5"/>
      <c r="RWU117" s="5"/>
      <c r="RWV117" s="5"/>
      <c r="RWW117" s="5"/>
      <c r="RWX117" s="5"/>
      <c r="RWY117" s="5"/>
      <c r="RWZ117" s="5"/>
      <c r="RXA117" s="5"/>
      <c r="RXB117" s="5"/>
      <c r="RXC117" s="5"/>
      <c r="RXD117" s="5"/>
      <c r="RXE117" s="5"/>
      <c r="RXF117" s="5"/>
      <c r="RXG117" s="5"/>
      <c r="RXH117" s="5"/>
      <c r="RXI117" s="5"/>
      <c r="RXJ117" s="5"/>
      <c r="RXK117" s="5"/>
      <c r="RXL117" s="5"/>
      <c r="RXM117" s="5"/>
      <c r="RXN117" s="5"/>
      <c r="RXO117" s="5"/>
      <c r="RXP117" s="5"/>
      <c r="RXQ117" s="5"/>
      <c r="RXR117" s="5"/>
      <c r="RXS117" s="5"/>
      <c r="RXT117" s="5"/>
      <c r="RXU117" s="5"/>
      <c r="RXV117" s="5"/>
      <c r="RXW117" s="5"/>
      <c r="RXX117" s="5"/>
      <c r="RXY117" s="5"/>
      <c r="RXZ117" s="5"/>
      <c r="RYA117" s="5"/>
      <c r="RYB117" s="5"/>
      <c r="RYC117" s="5"/>
      <c r="RYD117" s="5"/>
      <c r="RYE117" s="5"/>
      <c r="RYF117" s="5"/>
      <c r="RYG117" s="5"/>
      <c r="RYH117" s="5"/>
      <c r="RYI117" s="5"/>
      <c r="RYJ117" s="5"/>
      <c r="RYK117" s="5"/>
      <c r="RYL117" s="5"/>
      <c r="RYM117" s="5"/>
      <c r="RYN117" s="5"/>
      <c r="RYO117" s="5"/>
      <c r="RYP117" s="5"/>
      <c r="RYQ117" s="5"/>
      <c r="RYR117" s="5"/>
      <c r="RYS117" s="5"/>
      <c r="RYT117" s="5"/>
      <c r="RYU117" s="5"/>
      <c r="RYV117" s="5"/>
      <c r="RYW117" s="5"/>
      <c r="RYX117" s="5"/>
      <c r="RYY117" s="5"/>
      <c r="RYZ117" s="5"/>
      <c r="RZA117" s="5"/>
      <c r="RZB117" s="5"/>
      <c r="RZC117" s="5"/>
      <c r="RZD117" s="5"/>
      <c r="RZE117" s="5"/>
      <c r="RZF117" s="5"/>
      <c r="RZG117" s="5"/>
      <c r="RZH117" s="5"/>
      <c r="RZI117" s="5"/>
      <c r="RZJ117" s="5"/>
      <c r="RZK117" s="5"/>
      <c r="RZL117" s="5"/>
      <c r="RZM117" s="5"/>
      <c r="RZN117" s="5"/>
      <c r="RZO117" s="5"/>
      <c r="RZP117" s="5"/>
      <c r="RZQ117" s="5"/>
      <c r="RZR117" s="5"/>
      <c r="RZS117" s="5"/>
      <c r="RZT117" s="5"/>
      <c r="RZU117" s="5"/>
      <c r="RZV117" s="5"/>
      <c r="RZW117" s="5"/>
      <c r="RZX117" s="5"/>
      <c r="RZY117" s="5"/>
      <c r="RZZ117" s="5"/>
      <c r="SAA117" s="5"/>
      <c r="SAB117" s="5"/>
      <c r="SAC117" s="5"/>
      <c r="SAD117" s="5"/>
      <c r="SAE117" s="5"/>
      <c r="SAF117" s="5"/>
      <c r="SAG117" s="5"/>
      <c r="SAH117" s="5"/>
      <c r="SAI117" s="5"/>
      <c r="SAJ117" s="5"/>
      <c r="SAK117" s="5"/>
      <c r="SAL117" s="5"/>
      <c r="SAM117" s="5"/>
      <c r="SAN117" s="5"/>
      <c r="SAO117" s="5"/>
      <c r="SAP117" s="5"/>
      <c r="SAQ117" s="5"/>
      <c r="SAR117" s="5"/>
      <c r="SAS117" s="5"/>
      <c r="SAT117" s="5"/>
      <c r="SAU117" s="5"/>
      <c r="SAV117" s="5"/>
      <c r="SAW117" s="5"/>
      <c r="SAX117" s="5"/>
      <c r="SAY117" s="5"/>
      <c r="SAZ117" s="5"/>
      <c r="SBA117" s="5"/>
      <c r="SBB117" s="5"/>
      <c r="SBC117" s="5"/>
      <c r="SBD117" s="5"/>
      <c r="SBE117" s="5"/>
      <c r="SBF117" s="5"/>
      <c r="SBG117" s="5"/>
      <c r="SBH117" s="5"/>
      <c r="SBI117" s="5"/>
      <c r="SBJ117" s="5"/>
      <c r="SBK117" s="5"/>
      <c r="SBL117" s="5"/>
      <c r="SBM117" s="5"/>
      <c r="SBN117" s="5"/>
      <c r="SBO117" s="5"/>
      <c r="SBP117" s="5"/>
      <c r="SBQ117" s="5"/>
      <c r="SBR117" s="5"/>
      <c r="SBS117" s="5"/>
      <c r="SBT117" s="5"/>
      <c r="SBU117" s="5"/>
      <c r="SBV117" s="5"/>
      <c r="SBW117" s="5"/>
      <c r="SBX117" s="5"/>
      <c r="SBY117" s="5"/>
      <c r="SBZ117" s="5"/>
      <c r="SCA117" s="5"/>
      <c r="SCB117" s="5"/>
      <c r="SCC117" s="5"/>
      <c r="SCD117" s="5"/>
      <c r="SCE117" s="5"/>
      <c r="SCF117" s="5"/>
      <c r="SCG117" s="5"/>
      <c r="SCH117" s="5"/>
      <c r="SCI117" s="5"/>
      <c r="SCJ117" s="5"/>
      <c r="SCK117" s="5"/>
      <c r="SCL117" s="5"/>
      <c r="SCM117" s="5"/>
      <c r="SCN117" s="5"/>
      <c r="SCO117" s="5"/>
      <c r="SCP117" s="5"/>
      <c r="SCQ117" s="5"/>
      <c r="SCR117" s="5"/>
      <c r="SCS117" s="5"/>
      <c r="SCT117" s="5"/>
      <c r="SCU117" s="5"/>
      <c r="SCV117" s="5"/>
      <c r="SCW117" s="5"/>
      <c r="SCX117" s="5"/>
      <c r="SCY117" s="5"/>
      <c r="SCZ117" s="5"/>
      <c r="SDA117" s="5"/>
      <c r="SDB117" s="5"/>
      <c r="SDC117" s="5"/>
      <c r="SDD117" s="5"/>
      <c r="SDE117" s="5"/>
      <c r="SDF117" s="5"/>
      <c r="SDG117" s="5"/>
      <c r="SDH117" s="5"/>
      <c r="SDI117" s="5"/>
      <c r="SDJ117" s="5"/>
      <c r="SDK117" s="5"/>
      <c r="SDL117" s="5"/>
      <c r="SDM117" s="5"/>
      <c r="SDN117" s="5"/>
      <c r="SDO117" s="5"/>
      <c r="SDP117" s="5"/>
      <c r="SDQ117" s="5"/>
      <c r="SDR117" s="5"/>
      <c r="SDS117" s="5"/>
      <c r="SDT117" s="5"/>
      <c r="SDU117" s="5"/>
      <c r="SDV117" s="5"/>
      <c r="SDW117" s="5"/>
      <c r="SDX117" s="5"/>
      <c r="SDY117" s="5"/>
      <c r="SDZ117" s="5"/>
      <c r="SEA117" s="5"/>
      <c r="SEB117" s="5"/>
      <c r="SEC117" s="5"/>
      <c r="SED117" s="5"/>
      <c r="SEE117" s="5"/>
      <c r="SEF117" s="5"/>
      <c r="SEG117" s="5"/>
      <c r="SEH117" s="5"/>
      <c r="SEI117" s="5"/>
      <c r="SEJ117" s="5"/>
      <c r="SEK117" s="5"/>
      <c r="SEL117" s="5"/>
      <c r="SEM117" s="5"/>
      <c r="SEN117" s="5"/>
      <c r="SEO117" s="5"/>
      <c r="SEP117" s="5"/>
      <c r="SEQ117" s="5"/>
      <c r="SER117" s="5"/>
      <c r="SES117" s="5"/>
      <c r="SET117" s="5"/>
      <c r="SEU117" s="5"/>
      <c r="SEV117" s="5"/>
      <c r="SEW117" s="5"/>
      <c r="SEX117" s="5"/>
      <c r="SEY117" s="5"/>
      <c r="SEZ117" s="5"/>
      <c r="SFA117" s="5"/>
      <c r="SFB117" s="5"/>
      <c r="SFC117" s="5"/>
      <c r="SFD117" s="5"/>
      <c r="SFE117" s="5"/>
      <c r="SFF117" s="5"/>
      <c r="SFG117" s="5"/>
      <c r="SFH117" s="5"/>
      <c r="SFI117" s="5"/>
      <c r="SFJ117" s="5"/>
      <c r="SFK117" s="5"/>
      <c r="SFL117" s="5"/>
      <c r="SFM117" s="5"/>
      <c r="SFN117" s="5"/>
      <c r="SFO117" s="5"/>
      <c r="SFP117" s="5"/>
      <c r="SFQ117" s="5"/>
      <c r="SFR117" s="5"/>
      <c r="SFS117" s="5"/>
      <c r="SFT117" s="5"/>
      <c r="SFU117" s="5"/>
      <c r="SFV117" s="5"/>
      <c r="SFW117" s="5"/>
      <c r="SFX117" s="5"/>
      <c r="SFY117" s="5"/>
      <c r="SFZ117" s="5"/>
      <c r="SGA117" s="5"/>
      <c r="SGB117" s="5"/>
      <c r="SGC117" s="5"/>
      <c r="SGD117" s="5"/>
      <c r="SGE117" s="5"/>
      <c r="SGF117" s="5"/>
      <c r="SGG117" s="5"/>
      <c r="SGH117" s="5"/>
      <c r="SGI117" s="5"/>
      <c r="SGJ117" s="5"/>
      <c r="SGK117" s="5"/>
      <c r="SGL117" s="5"/>
      <c r="SGM117" s="5"/>
      <c r="SGN117" s="5"/>
      <c r="SGO117" s="5"/>
      <c r="SGP117" s="5"/>
      <c r="SGQ117" s="5"/>
      <c r="SGR117" s="5"/>
      <c r="SGS117" s="5"/>
      <c r="SGT117" s="5"/>
      <c r="SGU117" s="5"/>
      <c r="SGV117" s="5"/>
      <c r="SGW117" s="5"/>
      <c r="SGX117" s="5"/>
      <c r="SGY117" s="5"/>
      <c r="SGZ117" s="5"/>
      <c r="SHA117" s="5"/>
      <c r="SHB117" s="5"/>
      <c r="SHC117" s="5"/>
      <c r="SHD117" s="5"/>
      <c r="SHE117" s="5"/>
      <c r="SHF117" s="5"/>
      <c r="SHG117" s="5"/>
      <c r="SHH117" s="5"/>
      <c r="SHI117" s="5"/>
      <c r="SHJ117" s="5"/>
      <c r="SHK117" s="5"/>
      <c r="SHL117" s="5"/>
      <c r="SHM117" s="5"/>
      <c r="SHN117" s="5"/>
      <c r="SHO117" s="5"/>
      <c r="SHP117" s="5"/>
      <c r="SHQ117" s="5"/>
      <c r="SHR117" s="5"/>
      <c r="SHS117" s="5"/>
      <c r="SHT117" s="5"/>
      <c r="SHU117" s="5"/>
      <c r="SHV117" s="5"/>
      <c r="SHW117" s="5"/>
      <c r="SHX117" s="5"/>
      <c r="SHY117" s="5"/>
      <c r="SHZ117" s="5"/>
      <c r="SIA117" s="5"/>
      <c r="SIB117" s="5"/>
      <c r="SIC117" s="5"/>
      <c r="SID117" s="5"/>
      <c r="SIE117" s="5"/>
      <c r="SIF117" s="5"/>
      <c r="SIG117" s="5"/>
      <c r="SIH117" s="5"/>
      <c r="SII117" s="5"/>
      <c r="SIJ117" s="5"/>
      <c r="SIK117" s="5"/>
      <c r="SIL117" s="5"/>
      <c r="SIM117" s="5"/>
      <c r="SIN117" s="5"/>
      <c r="SIO117" s="5"/>
      <c r="SIP117" s="5"/>
      <c r="SIQ117" s="5"/>
      <c r="SIR117" s="5"/>
      <c r="SIS117" s="5"/>
      <c r="SIT117" s="5"/>
      <c r="SIU117" s="5"/>
      <c r="SIV117" s="5"/>
      <c r="SIW117" s="5"/>
      <c r="SIX117" s="5"/>
      <c r="SIY117" s="5"/>
      <c r="SIZ117" s="5"/>
      <c r="SJA117" s="5"/>
      <c r="SJB117" s="5"/>
      <c r="SJC117" s="5"/>
      <c r="SJD117" s="5"/>
      <c r="SJE117" s="5"/>
      <c r="SJF117" s="5"/>
      <c r="SJG117" s="5"/>
      <c r="SJH117" s="5"/>
      <c r="SJI117" s="5"/>
      <c r="SJJ117" s="5"/>
      <c r="SJK117" s="5"/>
      <c r="SJL117" s="5"/>
      <c r="SJM117" s="5"/>
      <c r="SJN117" s="5"/>
      <c r="SJO117" s="5"/>
      <c r="SJP117" s="5"/>
      <c r="SJQ117" s="5"/>
      <c r="SJR117" s="5"/>
      <c r="SJS117" s="5"/>
      <c r="SJT117" s="5"/>
      <c r="SJU117" s="5"/>
      <c r="SJV117" s="5"/>
      <c r="SJW117" s="5"/>
      <c r="SJX117" s="5"/>
      <c r="SJY117" s="5"/>
      <c r="SJZ117" s="5"/>
      <c r="SKA117" s="5"/>
      <c r="SKB117" s="5"/>
      <c r="SKC117" s="5"/>
      <c r="SKD117" s="5"/>
      <c r="SKE117" s="5"/>
      <c r="SKF117" s="5"/>
      <c r="SKG117" s="5"/>
      <c r="SKH117" s="5"/>
      <c r="SKI117" s="5"/>
      <c r="SKJ117" s="5"/>
      <c r="SKK117" s="5"/>
      <c r="SKL117" s="5"/>
      <c r="SKM117" s="5"/>
      <c r="SKN117" s="5"/>
      <c r="SKO117" s="5"/>
      <c r="SKP117" s="5"/>
      <c r="SKQ117" s="5"/>
      <c r="SKR117" s="5"/>
      <c r="SKS117" s="5"/>
      <c r="SKT117" s="5"/>
      <c r="SKU117" s="5"/>
      <c r="SKV117" s="5"/>
      <c r="SKW117" s="5"/>
      <c r="SKX117" s="5"/>
      <c r="SKY117" s="5"/>
      <c r="SKZ117" s="5"/>
      <c r="SLA117" s="5"/>
      <c r="SLB117" s="5"/>
      <c r="SLC117" s="5"/>
      <c r="SLD117" s="5"/>
      <c r="SLE117" s="5"/>
      <c r="SLF117" s="5"/>
      <c r="SLG117" s="5"/>
      <c r="SLH117" s="5"/>
      <c r="SLI117" s="5"/>
      <c r="SLJ117" s="5"/>
      <c r="SLK117" s="5"/>
      <c r="SLL117" s="5"/>
      <c r="SLM117" s="5"/>
      <c r="SLN117" s="5"/>
      <c r="SLO117" s="5"/>
      <c r="SLP117" s="5"/>
      <c r="SLQ117" s="5"/>
      <c r="SLR117" s="5"/>
      <c r="SLS117" s="5"/>
      <c r="SLT117" s="5"/>
      <c r="SLU117" s="5"/>
      <c r="SLV117" s="5"/>
      <c r="SLW117" s="5"/>
      <c r="SLX117" s="5"/>
      <c r="SLY117" s="5"/>
      <c r="SLZ117" s="5"/>
      <c r="SMA117" s="5"/>
      <c r="SMB117" s="5"/>
      <c r="SMC117" s="5"/>
      <c r="SMD117" s="5"/>
      <c r="SME117" s="5"/>
      <c r="SMF117" s="5"/>
      <c r="SMG117" s="5"/>
      <c r="SMH117" s="5"/>
      <c r="SMI117" s="5"/>
      <c r="SMJ117" s="5"/>
      <c r="SMK117" s="5"/>
      <c r="SML117" s="5"/>
      <c r="SMM117" s="5"/>
      <c r="SMN117" s="5"/>
      <c r="SMO117" s="5"/>
      <c r="SMP117" s="5"/>
      <c r="SMQ117" s="5"/>
      <c r="SMR117" s="5"/>
      <c r="SMS117" s="5"/>
      <c r="SMT117" s="5"/>
      <c r="SMU117" s="5"/>
      <c r="SMV117" s="5"/>
      <c r="SMW117" s="5"/>
      <c r="SMX117" s="5"/>
      <c r="SMY117" s="5"/>
      <c r="SMZ117" s="5"/>
      <c r="SNA117" s="5"/>
      <c r="SNB117" s="5"/>
      <c r="SNC117" s="5"/>
      <c r="SND117" s="5"/>
      <c r="SNE117" s="5"/>
      <c r="SNF117" s="5"/>
      <c r="SNG117" s="5"/>
      <c r="SNH117" s="5"/>
      <c r="SNI117" s="5"/>
      <c r="SNJ117" s="5"/>
      <c r="SNK117" s="5"/>
      <c r="SNL117" s="5"/>
      <c r="SNM117" s="5"/>
      <c r="SNN117" s="5"/>
      <c r="SNO117" s="5"/>
      <c r="SNP117" s="5"/>
      <c r="SNQ117" s="5"/>
      <c r="SNR117" s="5"/>
      <c r="SNS117" s="5"/>
      <c r="SNT117" s="5"/>
      <c r="SNU117" s="5"/>
      <c r="SNV117" s="5"/>
      <c r="SNW117" s="5"/>
      <c r="SNX117" s="5"/>
      <c r="SNY117" s="5"/>
      <c r="SNZ117" s="5"/>
      <c r="SOA117" s="5"/>
      <c r="SOB117" s="5"/>
      <c r="SOC117" s="5"/>
      <c r="SOD117" s="5"/>
      <c r="SOE117" s="5"/>
      <c r="SOF117" s="5"/>
      <c r="SOG117" s="5"/>
      <c r="SOH117" s="5"/>
      <c r="SOI117" s="5"/>
      <c r="SOJ117" s="5"/>
      <c r="SOK117" s="5"/>
      <c r="SOL117" s="5"/>
      <c r="SOM117" s="5"/>
      <c r="SON117" s="5"/>
      <c r="SOO117" s="5"/>
      <c r="SOP117" s="5"/>
      <c r="SOQ117" s="5"/>
      <c r="SOR117" s="5"/>
      <c r="SOS117" s="5"/>
      <c r="SOT117" s="5"/>
      <c r="SOU117" s="5"/>
      <c r="SOV117" s="5"/>
      <c r="SOW117" s="5"/>
      <c r="SOX117" s="5"/>
      <c r="SOY117" s="5"/>
      <c r="SOZ117" s="5"/>
      <c r="SPA117" s="5"/>
      <c r="SPB117" s="5"/>
      <c r="SPC117" s="5"/>
      <c r="SPD117" s="5"/>
      <c r="SPE117" s="5"/>
      <c r="SPF117" s="5"/>
      <c r="SPG117" s="5"/>
      <c r="SPH117" s="5"/>
      <c r="SPI117" s="5"/>
      <c r="SPJ117" s="5"/>
      <c r="SPK117" s="5"/>
      <c r="SPL117" s="5"/>
      <c r="SPM117" s="5"/>
      <c r="SPN117" s="5"/>
      <c r="SPO117" s="5"/>
      <c r="SPP117" s="5"/>
      <c r="SPQ117" s="5"/>
      <c r="SPR117" s="5"/>
      <c r="SPS117" s="5"/>
      <c r="SPT117" s="5"/>
      <c r="SPU117" s="5"/>
      <c r="SPV117" s="5"/>
      <c r="SPW117" s="5"/>
      <c r="SPX117" s="5"/>
      <c r="SPY117" s="5"/>
      <c r="SPZ117" s="5"/>
      <c r="SQA117" s="5"/>
      <c r="SQB117" s="5"/>
      <c r="SQC117" s="5"/>
      <c r="SQD117" s="5"/>
      <c r="SQE117" s="5"/>
      <c r="SQF117" s="5"/>
      <c r="SQG117" s="5"/>
      <c r="SQH117" s="5"/>
      <c r="SQI117" s="5"/>
      <c r="SQJ117" s="5"/>
      <c r="SQK117" s="5"/>
      <c r="SQL117" s="5"/>
      <c r="SQM117" s="5"/>
      <c r="SQN117" s="5"/>
      <c r="SQO117" s="5"/>
      <c r="SQP117" s="5"/>
      <c r="SQQ117" s="5"/>
      <c r="SQR117" s="5"/>
      <c r="SQS117" s="5"/>
      <c r="SQT117" s="5"/>
      <c r="SQU117" s="5"/>
      <c r="SQV117" s="5"/>
      <c r="SQW117" s="5"/>
      <c r="SQX117" s="5"/>
      <c r="SQY117" s="5"/>
      <c r="SQZ117" s="5"/>
      <c r="SRA117" s="5"/>
      <c r="SRB117" s="5"/>
      <c r="SRC117" s="5"/>
      <c r="SRD117" s="5"/>
      <c r="SRE117" s="5"/>
      <c r="SRF117" s="5"/>
      <c r="SRG117" s="5"/>
      <c r="SRH117" s="5"/>
      <c r="SRI117" s="5"/>
      <c r="SRJ117" s="5"/>
      <c r="SRK117" s="5"/>
      <c r="SRL117" s="5"/>
      <c r="SRM117" s="5"/>
      <c r="SRN117" s="5"/>
      <c r="SRO117" s="5"/>
      <c r="SRP117" s="5"/>
      <c r="SRQ117" s="5"/>
      <c r="SRR117" s="5"/>
      <c r="SRS117" s="5"/>
      <c r="SRT117" s="5"/>
      <c r="SRU117" s="5"/>
      <c r="SRV117" s="5"/>
      <c r="SRW117" s="5"/>
      <c r="SRX117" s="5"/>
      <c r="SRY117" s="5"/>
      <c r="SRZ117" s="5"/>
      <c r="SSA117" s="5"/>
      <c r="SSB117" s="5"/>
      <c r="SSC117" s="5"/>
      <c r="SSD117" s="5"/>
      <c r="SSE117" s="5"/>
      <c r="SSF117" s="5"/>
      <c r="SSG117" s="5"/>
      <c r="SSH117" s="5"/>
      <c r="SSI117" s="5"/>
      <c r="SSJ117" s="5"/>
      <c r="SSK117" s="5"/>
      <c r="SSL117" s="5"/>
      <c r="SSM117" s="5"/>
      <c r="SSN117" s="5"/>
      <c r="SSO117" s="5"/>
      <c r="SSP117" s="5"/>
      <c r="SSQ117" s="5"/>
      <c r="SSR117" s="5"/>
      <c r="SSS117" s="5"/>
      <c r="SST117" s="5"/>
      <c r="SSU117" s="5"/>
      <c r="SSV117" s="5"/>
      <c r="SSW117" s="5"/>
      <c r="SSX117" s="5"/>
      <c r="SSY117" s="5"/>
      <c r="SSZ117" s="5"/>
      <c r="STA117" s="5"/>
      <c r="STB117" s="5"/>
      <c r="STC117" s="5"/>
      <c r="STD117" s="5"/>
      <c r="STE117" s="5"/>
      <c r="STF117" s="5"/>
      <c r="STG117" s="5"/>
      <c r="STH117" s="5"/>
      <c r="STI117" s="5"/>
      <c r="STJ117" s="5"/>
      <c r="STK117" s="5"/>
      <c r="STL117" s="5"/>
      <c r="STM117" s="5"/>
      <c r="STN117" s="5"/>
      <c r="STO117" s="5"/>
      <c r="STP117" s="5"/>
      <c r="STQ117" s="5"/>
      <c r="STR117" s="5"/>
      <c r="STS117" s="5"/>
      <c r="STT117" s="5"/>
      <c r="STU117" s="5"/>
      <c r="STV117" s="5"/>
      <c r="STW117" s="5"/>
      <c r="STX117" s="5"/>
      <c r="STY117" s="5"/>
      <c r="STZ117" s="5"/>
      <c r="SUA117" s="5"/>
      <c r="SUB117" s="5"/>
      <c r="SUC117" s="5"/>
      <c r="SUD117" s="5"/>
      <c r="SUE117" s="5"/>
      <c r="SUF117" s="5"/>
      <c r="SUG117" s="5"/>
      <c r="SUH117" s="5"/>
      <c r="SUI117" s="5"/>
      <c r="SUJ117" s="5"/>
      <c r="SUK117" s="5"/>
      <c r="SUL117" s="5"/>
      <c r="SUM117" s="5"/>
      <c r="SUN117" s="5"/>
      <c r="SUO117" s="5"/>
      <c r="SUP117" s="5"/>
      <c r="SUQ117" s="5"/>
      <c r="SUR117" s="5"/>
      <c r="SUS117" s="5"/>
      <c r="SUT117" s="5"/>
      <c r="SUU117" s="5"/>
      <c r="SUV117" s="5"/>
      <c r="SUW117" s="5"/>
      <c r="SUX117" s="5"/>
      <c r="SUY117" s="5"/>
      <c r="SUZ117" s="5"/>
      <c r="SVA117" s="5"/>
      <c r="SVB117" s="5"/>
      <c r="SVC117" s="5"/>
      <c r="SVD117" s="5"/>
      <c r="SVE117" s="5"/>
      <c r="SVF117" s="5"/>
      <c r="SVG117" s="5"/>
      <c r="SVH117" s="5"/>
      <c r="SVI117" s="5"/>
      <c r="SVJ117" s="5"/>
      <c r="SVK117" s="5"/>
      <c r="SVL117" s="5"/>
      <c r="SVM117" s="5"/>
      <c r="SVN117" s="5"/>
      <c r="SVO117" s="5"/>
      <c r="SVP117" s="5"/>
      <c r="SVQ117" s="5"/>
      <c r="SVR117" s="5"/>
      <c r="SVS117" s="5"/>
      <c r="SVT117" s="5"/>
      <c r="SVU117" s="5"/>
      <c r="SVV117" s="5"/>
      <c r="SVW117" s="5"/>
      <c r="SVX117" s="5"/>
      <c r="SVY117" s="5"/>
      <c r="SVZ117" s="5"/>
      <c r="SWA117" s="5"/>
      <c r="SWB117" s="5"/>
      <c r="SWC117" s="5"/>
      <c r="SWD117" s="5"/>
      <c r="SWE117" s="5"/>
      <c r="SWF117" s="5"/>
      <c r="SWG117" s="5"/>
      <c r="SWH117" s="5"/>
      <c r="SWI117" s="5"/>
      <c r="SWJ117" s="5"/>
      <c r="SWK117" s="5"/>
      <c r="SWL117" s="5"/>
      <c r="SWM117" s="5"/>
      <c r="SWN117" s="5"/>
      <c r="SWO117" s="5"/>
      <c r="SWP117" s="5"/>
      <c r="SWQ117" s="5"/>
      <c r="SWR117" s="5"/>
      <c r="SWS117" s="5"/>
      <c r="SWT117" s="5"/>
      <c r="SWU117" s="5"/>
      <c r="SWV117" s="5"/>
      <c r="SWW117" s="5"/>
      <c r="SWX117" s="5"/>
      <c r="SWY117" s="5"/>
      <c r="SWZ117" s="5"/>
      <c r="SXA117" s="5"/>
      <c r="SXB117" s="5"/>
      <c r="SXC117" s="5"/>
      <c r="SXD117" s="5"/>
      <c r="SXE117" s="5"/>
      <c r="SXF117" s="5"/>
      <c r="SXG117" s="5"/>
      <c r="SXH117" s="5"/>
      <c r="SXI117" s="5"/>
      <c r="SXJ117" s="5"/>
      <c r="SXK117" s="5"/>
      <c r="SXL117" s="5"/>
      <c r="SXM117" s="5"/>
      <c r="SXN117" s="5"/>
      <c r="SXO117" s="5"/>
      <c r="SXP117" s="5"/>
      <c r="SXQ117" s="5"/>
      <c r="SXR117" s="5"/>
      <c r="SXS117" s="5"/>
      <c r="SXT117" s="5"/>
      <c r="SXU117" s="5"/>
      <c r="SXV117" s="5"/>
      <c r="SXW117" s="5"/>
      <c r="SXX117" s="5"/>
      <c r="SXY117" s="5"/>
      <c r="SXZ117" s="5"/>
      <c r="SYA117" s="5"/>
      <c r="SYB117" s="5"/>
      <c r="SYC117" s="5"/>
      <c r="SYD117" s="5"/>
      <c r="SYE117" s="5"/>
      <c r="SYF117" s="5"/>
      <c r="SYG117" s="5"/>
      <c r="SYH117" s="5"/>
      <c r="SYI117" s="5"/>
      <c r="SYJ117" s="5"/>
      <c r="SYK117" s="5"/>
      <c r="SYL117" s="5"/>
      <c r="SYM117" s="5"/>
      <c r="SYN117" s="5"/>
      <c r="SYO117" s="5"/>
      <c r="SYP117" s="5"/>
      <c r="SYQ117" s="5"/>
      <c r="SYR117" s="5"/>
      <c r="SYS117" s="5"/>
      <c r="SYT117" s="5"/>
      <c r="SYU117" s="5"/>
      <c r="SYV117" s="5"/>
      <c r="SYW117" s="5"/>
      <c r="SYX117" s="5"/>
      <c r="SYY117" s="5"/>
      <c r="SYZ117" s="5"/>
      <c r="SZA117" s="5"/>
      <c r="SZB117" s="5"/>
      <c r="SZC117" s="5"/>
      <c r="SZD117" s="5"/>
      <c r="SZE117" s="5"/>
      <c r="SZF117" s="5"/>
      <c r="SZG117" s="5"/>
      <c r="SZH117" s="5"/>
      <c r="SZI117" s="5"/>
      <c r="SZJ117" s="5"/>
      <c r="SZK117" s="5"/>
      <c r="SZL117" s="5"/>
      <c r="SZM117" s="5"/>
      <c r="SZN117" s="5"/>
      <c r="SZO117" s="5"/>
      <c r="SZP117" s="5"/>
      <c r="SZQ117" s="5"/>
      <c r="SZR117" s="5"/>
      <c r="SZS117" s="5"/>
      <c r="SZT117" s="5"/>
      <c r="SZU117" s="5"/>
      <c r="SZV117" s="5"/>
      <c r="SZW117" s="5"/>
      <c r="SZX117" s="5"/>
      <c r="SZY117" s="5"/>
      <c r="SZZ117" s="5"/>
      <c r="TAA117" s="5"/>
      <c r="TAB117" s="5"/>
      <c r="TAC117" s="5"/>
      <c r="TAD117" s="5"/>
      <c r="TAE117" s="5"/>
      <c r="TAF117" s="5"/>
      <c r="TAG117" s="5"/>
      <c r="TAH117" s="5"/>
      <c r="TAI117" s="5"/>
      <c r="TAJ117" s="5"/>
      <c r="TAK117" s="5"/>
      <c r="TAL117" s="5"/>
      <c r="TAM117" s="5"/>
      <c r="TAN117" s="5"/>
      <c r="TAO117" s="5"/>
      <c r="TAP117" s="5"/>
      <c r="TAQ117" s="5"/>
      <c r="TAR117" s="5"/>
      <c r="TAS117" s="5"/>
      <c r="TAT117" s="5"/>
      <c r="TAU117" s="5"/>
      <c r="TAV117" s="5"/>
      <c r="TAW117" s="5"/>
      <c r="TAX117" s="5"/>
      <c r="TAY117" s="5"/>
      <c r="TAZ117" s="5"/>
      <c r="TBA117" s="5"/>
      <c r="TBB117" s="5"/>
      <c r="TBC117" s="5"/>
      <c r="TBD117" s="5"/>
      <c r="TBE117" s="5"/>
      <c r="TBF117" s="5"/>
      <c r="TBG117" s="5"/>
      <c r="TBH117" s="5"/>
      <c r="TBI117" s="5"/>
      <c r="TBJ117" s="5"/>
      <c r="TBK117" s="5"/>
      <c r="TBL117" s="5"/>
      <c r="TBM117" s="5"/>
      <c r="TBN117" s="5"/>
      <c r="TBO117" s="5"/>
      <c r="TBP117" s="5"/>
      <c r="TBQ117" s="5"/>
      <c r="TBR117" s="5"/>
      <c r="TBS117" s="5"/>
      <c r="TBT117" s="5"/>
      <c r="TBU117" s="5"/>
      <c r="TBV117" s="5"/>
      <c r="TBW117" s="5"/>
      <c r="TBX117" s="5"/>
      <c r="TBY117" s="5"/>
      <c r="TBZ117" s="5"/>
      <c r="TCA117" s="5"/>
      <c r="TCB117" s="5"/>
      <c r="TCC117" s="5"/>
      <c r="TCD117" s="5"/>
      <c r="TCE117" s="5"/>
      <c r="TCF117" s="5"/>
      <c r="TCG117" s="5"/>
      <c r="TCH117" s="5"/>
      <c r="TCI117" s="5"/>
      <c r="TCJ117" s="5"/>
      <c r="TCK117" s="5"/>
      <c r="TCL117" s="5"/>
      <c r="TCM117" s="5"/>
      <c r="TCN117" s="5"/>
      <c r="TCO117" s="5"/>
      <c r="TCP117" s="5"/>
      <c r="TCQ117" s="5"/>
      <c r="TCR117" s="5"/>
      <c r="TCS117" s="5"/>
      <c r="TCT117" s="5"/>
      <c r="TCU117" s="5"/>
      <c r="TCV117" s="5"/>
      <c r="TCW117" s="5"/>
      <c r="TCX117" s="5"/>
      <c r="TCY117" s="5"/>
      <c r="TCZ117" s="5"/>
      <c r="TDA117" s="5"/>
      <c r="TDB117" s="5"/>
      <c r="TDC117" s="5"/>
      <c r="TDD117" s="5"/>
      <c r="TDE117" s="5"/>
      <c r="TDF117" s="5"/>
      <c r="TDG117" s="5"/>
      <c r="TDH117" s="5"/>
      <c r="TDI117" s="5"/>
      <c r="TDJ117" s="5"/>
      <c r="TDK117" s="5"/>
      <c r="TDL117" s="5"/>
      <c r="TDM117" s="5"/>
      <c r="TDN117" s="5"/>
      <c r="TDO117" s="5"/>
      <c r="TDP117" s="5"/>
      <c r="TDQ117" s="5"/>
      <c r="TDR117" s="5"/>
      <c r="TDS117" s="5"/>
      <c r="TDT117" s="5"/>
      <c r="TDU117" s="5"/>
      <c r="TDV117" s="5"/>
      <c r="TDW117" s="5"/>
      <c r="TDX117" s="5"/>
      <c r="TDY117" s="5"/>
      <c r="TDZ117" s="5"/>
      <c r="TEA117" s="5"/>
      <c r="TEB117" s="5"/>
      <c r="TEC117" s="5"/>
      <c r="TED117" s="5"/>
      <c r="TEE117" s="5"/>
      <c r="TEF117" s="5"/>
      <c r="TEG117" s="5"/>
      <c r="TEH117" s="5"/>
      <c r="TEI117" s="5"/>
      <c r="TEJ117" s="5"/>
      <c r="TEK117" s="5"/>
      <c r="TEL117" s="5"/>
      <c r="TEM117" s="5"/>
      <c r="TEN117" s="5"/>
      <c r="TEO117" s="5"/>
      <c r="TEP117" s="5"/>
      <c r="TEQ117" s="5"/>
      <c r="TER117" s="5"/>
      <c r="TES117" s="5"/>
      <c r="TET117" s="5"/>
      <c r="TEU117" s="5"/>
      <c r="TEV117" s="5"/>
      <c r="TEW117" s="5"/>
      <c r="TEX117" s="5"/>
      <c r="TEY117" s="5"/>
      <c r="TEZ117" s="5"/>
      <c r="TFA117" s="5"/>
      <c r="TFB117" s="5"/>
      <c r="TFC117" s="5"/>
      <c r="TFD117" s="5"/>
      <c r="TFE117" s="5"/>
      <c r="TFF117" s="5"/>
      <c r="TFG117" s="5"/>
      <c r="TFH117" s="5"/>
      <c r="TFI117" s="5"/>
      <c r="TFJ117" s="5"/>
      <c r="TFK117" s="5"/>
      <c r="TFL117" s="5"/>
      <c r="TFM117" s="5"/>
      <c r="TFN117" s="5"/>
      <c r="TFO117" s="5"/>
      <c r="TFP117" s="5"/>
      <c r="TFQ117" s="5"/>
      <c r="TFR117" s="5"/>
      <c r="TFS117" s="5"/>
      <c r="TFT117" s="5"/>
      <c r="TFU117" s="5"/>
      <c r="TFV117" s="5"/>
      <c r="TFW117" s="5"/>
      <c r="TFX117" s="5"/>
      <c r="TFY117" s="5"/>
      <c r="TFZ117" s="5"/>
      <c r="TGA117" s="5"/>
      <c r="TGB117" s="5"/>
      <c r="TGC117" s="5"/>
      <c r="TGD117" s="5"/>
      <c r="TGE117" s="5"/>
      <c r="TGF117" s="5"/>
      <c r="TGG117" s="5"/>
      <c r="TGH117" s="5"/>
      <c r="TGI117" s="5"/>
      <c r="TGJ117" s="5"/>
      <c r="TGK117" s="5"/>
      <c r="TGL117" s="5"/>
      <c r="TGM117" s="5"/>
      <c r="TGN117" s="5"/>
      <c r="TGO117" s="5"/>
      <c r="TGP117" s="5"/>
      <c r="TGQ117" s="5"/>
      <c r="TGR117" s="5"/>
      <c r="TGS117" s="5"/>
      <c r="TGT117" s="5"/>
      <c r="TGU117" s="5"/>
      <c r="TGV117" s="5"/>
      <c r="TGW117" s="5"/>
      <c r="TGX117" s="5"/>
      <c r="TGY117" s="5"/>
      <c r="TGZ117" s="5"/>
      <c r="THA117" s="5"/>
      <c r="THB117" s="5"/>
      <c r="THC117" s="5"/>
      <c r="THD117" s="5"/>
      <c r="THE117" s="5"/>
      <c r="THF117" s="5"/>
      <c r="THG117" s="5"/>
      <c r="THH117" s="5"/>
      <c r="THI117" s="5"/>
      <c r="THJ117" s="5"/>
      <c r="THK117" s="5"/>
      <c r="THL117" s="5"/>
      <c r="THM117" s="5"/>
      <c r="THN117" s="5"/>
      <c r="THO117" s="5"/>
      <c r="THP117" s="5"/>
      <c r="THQ117" s="5"/>
      <c r="THR117" s="5"/>
      <c r="THS117" s="5"/>
      <c r="THT117" s="5"/>
      <c r="THU117" s="5"/>
      <c r="THV117" s="5"/>
      <c r="THW117" s="5"/>
      <c r="THX117" s="5"/>
      <c r="THY117" s="5"/>
      <c r="THZ117" s="5"/>
      <c r="TIA117" s="5"/>
      <c r="TIB117" s="5"/>
      <c r="TIC117" s="5"/>
      <c r="TID117" s="5"/>
      <c r="TIE117" s="5"/>
      <c r="TIF117" s="5"/>
      <c r="TIG117" s="5"/>
      <c r="TIH117" s="5"/>
      <c r="TII117" s="5"/>
      <c r="TIJ117" s="5"/>
      <c r="TIK117" s="5"/>
      <c r="TIL117" s="5"/>
      <c r="TIM117" s="5"/>
      <c r="TIN117" s="5"/>
      <c r="TIO117" s="5"/>
      <c r="TIP117" s="5"/>
      <c r="TIQ117" s="5"/>
      <c r="TIR117" s="5"/>
      <c r="TIS117" s="5"/>
      <c r="TIT117" s="5"/>
      <c r="TIU117" s="5"/>
      <c r="TIV117" s="5"/>
      <c r="TIW117" s="5"/>
      <c r="TIX117" s="5"/>
      <c r="TIY117" s="5"/>
      <c r="TIZ117" s="5"/>
      <c r="TJA117" s="5"/>
      <c r="TJB117" s="5"/>
      <c r="TJC117" s="5"/>
      <c r="TJD117" s="5"/>
      <c r="TJE117" s="5"/>
      <c r="TJF117" s="5"/>
      <c r="TJG117" s="5"/>
      <c r="TJH117" s="5"/>
      <c r="TJI117" s="5"/>
      <c r="TJJ117" s="5"/>
      <c r="TJK117" s="5"/>
      <c r="TJL117" s="5"/>
      <c r="TJM117" s="5"/>
      <c r="TJN117" s="5"/>
      <c r="TJO117" s="5"/>
      <c r="TJP117" s="5"/>
      <c r="TJQ117" s="5"/>
      <c r="TJR117" s="5"/>
      <c r="TJS117" s="5"/>
      <c r="TJT117" s="5"/>
      <c r="TJU117" s="5"/>
      <c r="TJV117" s="5"/>
      <c r="TJW117" s="5"/>
      <c r="TJX117" s="5"/>
      <c r="TJY117" s="5"/>
      <c r="TJZ117" s="5"/>
      <c r="TKA117" s="5"/>
      <c r="TKB117" s="5"/>
      <c r="TKC117" s="5"/>
      <c r="TKD117" s="5"/>
      <c r="TKE117" s="5"/>
      <c r="TKF117" s="5"/>
      <c r="TKG117" s="5"/>
      <c r="TKH117" s="5"/>
      <c r="TKI117" s="5"/>
      <c r="TKJ117" s="5"/>
      <c r="TKK117" s="5"/>
      <c r="TKL117" s="5"/>
      <c r="TKM117" s="5"/>
      <c r="TKN117" s="5"/>
      <c r="TKO117" s="5"/>
      <c r="TKP117" s="5"/>
      <c r="TKQ117" s="5"/>
      <c r="TKR117" s="5"/>
      <c r="TKS117" s="5"/>
      <c r="TKT117" s="5"/>
      <c r="TKU117" s="5"/>
      <c r="TKV117" s="5"/>
      <c r="TKW117" s="5"/>
      <c r="TKX117" s="5"/>
      <c r="TKY117" s="5"/>
      <c r="TKZ117" s="5"/>
      <c r="TLA117" s="5"/>
      <c r="TLB117" s="5"/>
      <c r="TLC117" s="5"/>
      <c r="TLD117" s="5"/>
      <c r="TLE117" s="5"/>
      <c r="TLF117" s="5"/>
      <c r="TLG117" s="5"/>
      <c r="TLH117" s="5"/>
      <c r="TLI117" s="5"/>
      <c r="TLJ117" s="5"/>
      <c r="TLK117" s="5"/>
      <c r="TLL117" s="5"/>
      <c r="TLM117" s="5"/>
      <c r="TLN117" s="5"/>
      <c r="TLO117" s="5"/>
      <c r="TLP117" s="5"/>
      <c r="TLQ117" s="5"/>
      <c r="TLR117" s="5"/>
      <c r="TLS117" s="5"/>
      <c r="TLT117" s="5"/>
      <c r="TLU117" s="5"/>
      <c r="TLV117" s="5"/>
      <c r="TLW117" s="5"/>
      <c r="TLX117" s="5"/>
      <c r="TLY117" s="5"/>
      <c r="TLZ117" s="5"/>
      <c r="TMA117" s="5"/>
      <c r="TMB117" s="5"/>
      <c r="TMC117" s="5"/>
      <c r="TMD117" s="5"/>
      <c r="TME117" s="5"/>
      <c r="TMF117" s="5"/>
      <c r="TMG117" s="5"/>
      <c r="TMH117" s="5"/>
      <c r="TMI117" s="5"/>
      <c r="TMJ117" s="5"/>
      <c r="TMK117" s="5"/>
      <c r="TML117" s="5"/>
      <c r="TMM117" s="5"/>
      <c r="TMN117" s="5"/>
      <c r="TMO117" s="5"/>
      <c r="TMP117" s="5"/>
      <c r="TMQ117" s="5"/>
      <c r="TMR117" s="5"/>
      <c r="TMS117" s="5"/>
      <c r="TMT117" s="5"/>
      <c r="TMU117" s="5"/>
      <c r="TMV117" s="5"/>
      <c r="TMW117" s="5"/>
      <c r="TMX117" s="5"/>
      <c r="TMY117" s="5"/>
      <c r="TMZ117" s="5"/>
      <c r="TNA117" s="5"/>
      <c r="TNB117" s="5"/>
      <c r="TNC117" s="5"/>
      <c r="TND117" s="5"/>
      <c r="TNE117" s="5"/>
      <c r="TNF117" s="5"/>
      <c r="TNG117" s="5"/>
      <c r="TNH117" s="5"/>
      <c r="TNI117" s="5"/>
      <c r="TNJ117" s="5"/>
      <c r="TNK117" s="5"/>
      <c r="TNL117" s="5"/>
      <c r="TNM117" s="5"/>
      <c r="TNN117" s="5"/>
      <c r="TNO117" s="5"/>
      <c r="TNP117" s="5"/>
      <c r="TNQ117" s="5"/>
      <c r="TNR117" s="5"/>
      <c r="TNS117" s="5"/>
      <c r="TNT117" s="5"/>
      <c r="TNU117" s="5"/>
      <c r="TNV117" s="5"/>
      <c r="TNW117" s="5"/>
      <c r="TNX117" s="5"/>
      <c r="TNY117" s="5"/>
      <c r="TNZ117" s="5"/>
      <c r="TOA117" s="5"/>
      <c r="TOB117" s="5"/>
      <c r="TOC117" s="5"/>
      <c r="TOD117" s="5"/>
      <c r="TOE117" s="5"/>
      <c r="TOF117" s="5"/>
      <c r="TOG117" s="5"/>
      <c r="TOH117" s="5"/>
      <c r="TOI117" s="5"/>
      <c r="TOJ117" s="5"/>
      <c r="TOK117" s="5"/>
      <c r="TOL117" s="5"/>
      <c r="TOM117" s="5"/>
      <c r="TON117" s="5"/>
      <c r="TOO117" s="5"/>
      <c r="TOP117" s="5"/>
      <c r="TOQ117" s="5"/>
      <c r="TOR117" s="5"/>
      <c r="TOS117" s="5"/>
      <c r="TOT117" s="5"/>
      <c r="TOU117" s="5"/>
      <c r="TOV117" s="5"/>
      <c r="TOW117" s="5"/>
      <c r="TOX117" s="5"/>
      <c r="TOY117" s="5"/>
      <c r="TOZ117" s="5"/>
      <c r="TPA117" s="5"/>
      <c r="TPB117" s="5"/>
      <c r="TPC117" s="5"/>
      <c r="TPD117" s="5"/>
      <c r="TPE117" s="5"/>
      <c r="TPF117" s="5"/>
      <c r="TPG117" s="5"/>
      <c r="TPH117" s="5"/>
      <c r="TPI117" s="5"/>
      <c r="TPJ117" s="5"/>
      <c r="TPK117" s="5"/>
      <c r="TPL117" s="5"/>
      <c r="TPM117" s="5"/>
      <c r="TPN117" s="5"/>
      <c r="TPO117" s="5"/>
      <c r="TPP117" s="5"/>
      <c r="TPQ117" s="5"/>
      <c r="TPR117" s="5"/>
      <c r="TPS117" s="5"/>
      <c r="TPT117" s="5"/>
      <c r="TPU117" s="5"/>
      <c r="TPV117" s="5"/>
      <c r="TPW117" s="5"/>
      <c r="TPX117" s="5"/>
      <c r="TPY117" s="5"/>
      <c r="TPZ117" s="5"/>
      <c r="TQA117" s="5"/>
      <c r="TQB117" s="5"/>
      <c r="TQC117" s="5"/>
      <c r="TQD117" s="5"/>
      <c r="TQE117" s="5"/>
      <c r="TQF117" s="5"/>
      <c r="TQG117" s="5"/>
      <c r="TQH117" s="5"/>
      <c r="TQI117" s="5"/>
      <c r="TQJ117" s="5"/>
      <c r="TQK117" s="5"/>
      <c r="TQL117" s="5"/>
      <c r="TQM117" s="5"/>
      <c r="TQN117" s="5"/>
      <c r="TQO117" s="5"/>
      <c r="TQP117" s="5"/>
      <c r="TQQ117" s="5"/>
      <c r="TQR117" s="5"/>
      <c r="TQS117" s="5"/>
      <c r="TQT117" s="5"/>
      <c r="TQU117" s="5"/>
      <c r="TQV117" s="5"/>
      <c r="TQW117" s="5"/>
      <c r="TQX117" s="5"/>
      <c r="TQY117" s="5"/>
      <c r="TQZ117" s="5"/>
      <c r="TRA117" s="5"/>
      <c r="TRB117" s="5"/>
      <c r="TRC117" s="5"/>
      <c r="TRD117" s="5"/>
      <c r="TRE117" s="5"/>
      <c r="TRF117" s="5"/>
      <c r="TRG117" s="5"/>
      <c r="TRH117" s="5"/>
      <c r="TRI117" s="5"/>
      <c r="TRJ117" s="5"/>
      <c r="TRK117" s="5"/>
      <c r="TRL117" s="5"/>
      <c r="TRM117" s="5"/>
      <c r="TRN117" s="5"/>
      <c r="TRO117" s="5"/>
      <c r="TRP117" s="5"/>
      <c r="TRQ117" s="5"/>
      <c r="TRR117" s="5"/>
      <c r="TRS117" s="5"/>
      <c r="TRT117" s="5"/>
      <c r="TRU117" s="5"/>
      <c r="TRV117" s="5"/>
      <c r="TRW117" s="5"/>
      <c r="TRX117" s="5"/>
      <c r="TRY117" s="5"/>
      <c r="TRZ117" s="5"/>
      <c r="TSA117" s="5"/>
      <c r="TSB117" s="5"/>
      <c r="TSC117" s="5"/>
      <c r="TSD117" s="5"/>
      <c r="TSE117" s="5"/>
      <c r="TSF117" s="5"/>
      <c r="TSG117" s="5"/>
      <c r="TSH117" s="5"/>
      <c r="TSI117" s="5"/>
      <c r="TSJ117" s="5"/>
      <c r="TSK117" s="5"/>
      <c r="TSL117" s="5"/>
      <c r="TSM117" s="5"/>
      <c r="TSN117" s="5"/>
      <c r="TSO117" s="5"/>
      <c r="TSP117" s="5"/>
      <c r="TSQ117" s="5"/>
      <c r="TSR117" s="5"/>
      <c r="TSS117" s="5"/>
      <c r="TST117" s="5"/>
      <c r="TSU117" s="5"/>
      <c r="TSV117" s="5"/>
      <c r="TSW117" s="5"/>
      <c r="TSX117" s="5"/>
      <c r="TSY117" s="5"/>
      <c r="TSZ117" s="5"/>
      <c r="TTA117" s="5"/>
      <c r="TTB117" s="5"/>
      <c r="TTC117" s="5"/>
      <c r="TTD117" s="5"/>
      <c r="TTE117" s="5"/>
      <c r="TTF117" s="5"/>
      <c r="TTG117" s="5"/>
      <c r="TTH117" s="5"/>
      <c r="TTI117" s="5"/>
      <c r="TTJ117" s="5"/>
      <c r="TTK117" s="5"/>
      <c r="TTL117" s="5"/>
      <c r="TTM117" s="5"/>
      <c r="TTN117" s="5"/>
      <c r="TTO117" s="5"/>
      <c r="TTP117" s="5"/>
      <c r="TTQ117" s="5"/>
      <c r="TTR117" s="5"/>
      <c r="TTS117" s="5"/>
      <c r="TTT117" s="5"/>
      <c r="TTU117" s="5"/>
      <c r="TTV117" s="5"/>
      <c r="TTW117" s="5"/>
      <c r="TTX117" s="5"/>
      <c r="TTY117" s="5"/>
      <c r="TTZ117" s="5"/>
      <c r="TUA117" s="5"/>
      <c r="TUB117" s="5"/>
      <c r="TUC117" s="5"/>
      <c r="TUD117" s="5"/>
      <c r="TUE117" s="5"/>
      <c r="TUF117" s="5"/>
      <c r="TUG117" s="5"/>
      <c r="TUH117" s="5"/>
      <c r="TUI117" s="5"/>
      <c r="TUJ117" s="5"/>
      <c r="TUK117" s="5"/>
      <c r="TUL117" s="5"/>
      <c r="TUM117" s="5"/>
      <c r="TUN117" s="5"/>
      <c r="TUO117" s="5"/>
      <c r="TUP117" s="5"/>
      <c r="TUQ117" s="5"/>
      <c r="TUR117" s="5"/>
      <c r="TUS117" s="5"/>
      <c r="TUT117" s="5"/>
      <c r="TUU117" s="5"/>
      <c r="TUV117" s="5"/>
      <c r="TUW117" s="5"/>
      <c r="TUX117" s="5"/>
      <c r="TUY117" s="5"/>
      <c r="TUZ117" s="5"/>
      <c r="TVA117" s="5"/>
      <c r="TVB117" s="5"/>
      <c r="TVC117" s="5"/>
      <c r="TVD117" s="5"/>
      <c r="TVE117" s="5"/>
      <c r="TVF117" s="5"/>
      <c r="TVG117" s="5"/>
      <c r="TVH117" s="5"/>
      <c r="TVI117" s="5"/>
      <c r="TVJ117" s="5"/>
      <c r="TVK117" s="5"/>
      <c r="TVL117" s="5"/>
      <c r="TVM117" s="5"/>
      <c r="TVN117" s="5"/>
      <c r="TVO117" s="5"/>
      <c r="TVP117" s="5"/>
      <c r="TVQ117" s="5"/>
      <c r="TVR117" s="5"/>
      <c r="TVS117" s="5"/>
      <c r="TVT117" s="5"/>
      <c r="TVU117" s="5"/>
      <c r="TVV117" s="5"/>
      <c r="TVW117" s="5"/>
      <c r="TVX117" s="5"/>
      <c r="TVY117" s="5"/>
      <c r="TVZ117" s="5"/>
      <c r="TWA117" s="5"/>
      <c r="TWB117" s="5"/>
      <c r="TWC117" s="5"/>
      <c r="TWD117" s="5"/>
      <c r="TWE117" s="5"/>
      <c r="TWF117" s="5"/>
      <c r="TWG117" s="5"/>
      <c r="TWH117" s="5"/>
      <c r="TWI117" s="5"/>
      <c r="TWJ117" s="5"/>
      <c r="TWK117" s="5"/>
      <c r="TWL117" s="5"/>
      <c r="TWM117" s="5"/>
      <c r="TWN117" s="5"/>
      <c r="TWO117" s="5"/>
      <c r="TWP117" s="5"/>
      <c r="TWQ117" s="5"/>
      <c r="TWR117" s="5"/>
      <c r="TWS117" s="5"/>
      <c r="TWT117" s="5"/>
      <c r="TWU117" s="5"/>
      <c r="TWV117" s="5"/>
      <c r="TWW117" s="5"/>
      <c r="TWX117" s="5"/>
      <c r="TWY117" s="5"/>
      <c r="TWZ117" s="5"/>
      <c r="TXA117" s="5"/>
      <c r="TXB117" s="5"/>
      <c r="TXC117" s="5"/>
      <c r="TXD117" s="5"/>
      <c r="TXE117" s="5"/>
      <c r="TXF117" s="5"/>
      <c r="TXG117" s="5"/>
      <c r="TXH117" s="5"/>
      <c r="TXI117" s="5"/>
      <c r="TXJ117" s="5"/>
      <c r="TXK117" s="5"/>
      <c r="TXL117" s="5"/>
      <c r="TXM117" s="5"/>
      <c r="TXN117" s="5"/>
      <c r="TXO117" s="5"/>
      <c r="TXP117" s="5"/>
      <c r="TXQ117" s="5"/>
      <c r="TXR117" s="5"/>
      <c r="TXS117" s="5"/>
      <c r="TXT117" s="5"/>
      <c r="TXU117" s="5"/>
      <c r="TXV117" s="5"/>
      <c r="TXW117" s="5"/>
      <c r="TXX117" s="5"/>
      <c r="TXY117" s="5"/>
      <c r="TXZ117" s="5"/>
      <c r="TYA117" s="5"/>
      <c r="TYB117" s="5"/>
      <c r="TYC117" s="5"/>
      <c r="TYD117" s="5"/>
      <c r="TYE117" s="5"/>
      <c r="TYF117" s="5"/>
      <c r="TYG117" s="5"/>
      <c r="TYH117" s="5"/>
      <c r="TYI117" s="5"/>
      <c r="TYJ117" s="5"/>
      <c r="TYK117" s="5"/>
      <c r="TYL117" s="5"/>
      <c r="TYM117" s="5"/>
      <c r="TYN117" s="5"/>
      <c r="TYO117" s="5"/>
      <c r="TYP117" s="5"/>
      <c r="TYQ117" s="5"/>
      <c r="TYR117" s="5"/>
      <c r="TYS117" s="5"/>
      <c r="TYT117" s="5"/>
      <c r="TYU117" s="5"/>
      <c r="TYV117" s="5"/>
      <c r="TYW117" s="5"/>
      <c r="TYX117" s="5"/>
      <c r="TYY117" s="5"/>
      <c r="TYZ117" s="5"/>
      <c r="TZA117" s="5"/>
      <c r="TZB117" s="5"/>
      <c r="TZC117" s="5"/>
      <c r="TZD117" s="5"/>
      <c r="TZE117" s="5"/>
      <c r="TZF117" s="5"/>
      <c r="TZG117" s="5"/>
      <c r="TZH117" s="5"/>
      <c r="TZI117" s="5"/>
      <c r="TZJ117" s="5"/>
      <c r="TZK117" s="5"/>
      <c r="TZL117" s="5"/>
      <c r="TZM117" s="5"/>
      <c r="TZN117" s="5"/>
      <c r="TZO117" s="5"/>
      <c r="TZP117" s="5"/>
      <c r="TZQ117" s="5"/>
      <c r="TZR117" s="5"/>
      <c r="TZS117" s="5"/>
      <c r="TZT117" s="5"/>
      <c r="TZU117" s="5"/>
      <c r="TZV117" s="5"/>
      <c r="TZW117" s="5"/>
      <c r="TZX117" s="5"/>
      <c r="TZY117" s="5"/>
      <c r="TZZ117" s="5"/>
      <c r="UAA117" s="5"/>
      <c r="UAB117" s="5"/>
      <c r="UAC117" s="5"/>
      <c r="UAD117" s="5"/>
      <c r="UAE117" s="5"/>
      <c r="UAF117" s="5"/>
      <c r="UAG117" s="5"/>
      <c r="UAH117" s="5"/>
      <c r="UAI117" s="5"/>
      <c r="UAJ117" s="5"/>
      <c r="UAK117" s="5"/>
      <c r="UAL117" s="5"/>
      <c r="UAM117" s="5"/>
      <c r="UAN117" s="5"/>
      <c r="UAO117" s="5"/>
      <c r="UAP117" s="5"/>
      <c r="UAQ117" s="5"/>
      <c r="UAR117" s="5"/>
      <c r="UAS117" s="5"/>
      <c r="UAT117" s="5"/>
      <c r="UAU117" s="5"/>
      <c r="UAV117" s="5"/>
      <c r="UAW117" s="5"/>
      <c r="UAX117" s="5"/>
      <c r="UAY117" s="5"/>
      <c r="UAZ117" s="5"/>
      <c r="UBA117" s="5"/>
      <c r="UBB117" s="5"/>
      <c r="UBC117" s="5"/>
      <c r="UBD117" s="5"/>
      <c r="UBE117" s="5"/>
      <c r="UBF117" s="5"/>
      <c r="UBG117" s="5"/>
      <c r="UBH117" s="5"/>
      <c r="UBI117" s="5"/>
      <c r="UBJ117" s="5"/>
      <c r="UBK117" s="5"/>
      <c r="UBL117" s="5"/>
      <c r="UBM117" s="5"/>
      <c r="UBN117" s="5"/>
      <c r="UBO117" s="5"/>
      <c r="UBP117" s="5"/>
      <c r="UBQ117" s="5"/>
      <c r="UBR117" s="5"/>
      <c r="UBS117" s="5"/>
      <c r="UBT117" s="5"/>
      <c r="UBU117" s="5"/>
      <c r="UBV117" s="5"/>
      <c r="UBW117" s="5"/>
      <c r="UBX117" s="5"/>
      <c r="UBY117" s="5"/>
      <c r="UBZ117" s="5"/>
      <c r="UCA117" s="5"/>
      <c r="UCB117" s="5"/>
      <c r="UCC117" s="5"/>
      <c r="UCD117" s="5"/>
      <c r="UCE117" s="5"/>
      <c r="UCF117" s="5"/>
      <c r="UCG117" s="5"/>
      <c r="UCH117" s="5"/>
      <c r="UCI117" s="5"/>
      <c r="UCJ117" s="5"/>
      <c r="UCK117" s="5"/>
      <c r="UCL117" s="5"/>
      <c r="UCM117" s="5"/>
      <c r="UCN117" s="5"/>
      <c r="UCO117" s="5"/>
      <c r="UCP117" s="5"/>
      <c r="UCQ117" s="5"/>
      <c r="UCR117" s="5"/>
      <c r="UCS117" s="5"/>
      <c r="UCT117" s="5"/>
      <c r="UCU117" s="5"/>
      <c r="UCV117" s="5"/>
      <c r="UCW117" s="5"/>
      <c r="UCX117" s="5"/>
      <c r="UCY117" s="5"/>
      <c r="UCZ117" s="5"/>
      <c r="UDA117" s="5"/>
      <c r="UDB117" s="5"/>
      <c r="UDC117" s="5"/>
      <c r="UDD117" s="5"/>
      <c r="UDE117" s="5"/>
      <c r="UDF117" s="5"/>
      <c r="UDG117" s="5"/>
      <c r="UDH117" s="5"/>
      <c r="UDI117" s="5"/>
      <c r="UDJ117" s="5"/>
      <c r="UDK117" s="5"/>
      <c r="UDL117" s="5"/>
      <c r="UDM117" s="5"/>
      <c r="UDN117" s="5"/>
      <c r="UDO117" s="5"/>
      <c r="UDP117" s="5"/>
      <c r="UDQ117" s="5"/>
      <c r="UDR117" s="5"/>
      <c r="UDS117" s="5"/>
      <c r="UDT117" s="5"/>
      <c r="UDU117" s="5"/>
      <c r="UDV117" s="5"/>
      <c r="UDW117" s="5"/>
      <c r="UDX117" s="5"/>
      <c r="UDY117" s="5"/>
      <c r="UDZ117" s="5"/>
      <c r="UEA117" s="5"/>
      <c r="UEB117" s="5"/>
      <c r="UEC117" s="5"/>
      <c r="UED117" s="5"/>
      <c r="UEE117" s="5"/>
      <c r="UEF117" s="5"/>
      <c r="UEG117" s="5"/>
      <c r="UEH117" s="5"/>
      <c r="UEI117" s="5"/>
      <c r="UEJ117" s="5"/>
      <c r="UEK117" s="5"/>
      <c r="UEL117" s="5"/>
      <c r="UEM117" s="5"/>
      <c r="UEN117" s="5"/>
      <c r="UEO117" s="5"/>
      <c r="UEP117" s="5"/>
      <c r="UEQ117" s="5"/>
      <c r="UER117" s="5"/>
      <c r="UES117" s="5"/>
      <c r="UET117" s="5"/>
      <c r="UEU117" s="5"/>
      <c r="UEV117" s="5"/>
      <c r="UEW117" s="5"/>
      <c r="UEX117" s="5"/>
      <c r="UEY117" s="5"/>
      <c r="UEZ117" s="5"/>
      <c r="UFA117" s="5"/>
      <c r="UFB117" s="5"/>
      <c r="UFC117" s="5"/>
      <c r="UFD117" s="5"/>
      <c r="UFE117" s="5"/>
      <c r="UFF117" s="5"/>
      <c r="UFG117" s="5"/>
      <c r="UFH117" s="5"/>
      <c r="UFI117" s="5"/>
      <c r="UFJ117" s="5"/>
      <c r="UFK117" s="5"/>
      <c r="UFL117" s="5"/>
      <c r="UFM117" s="5"/>
      <c r="UFN117" s="5"/>
      <c r="UFO117" s="5"/>
      <c r="UFP117" s="5"/>
      <c r="UFQ117" s="5"/>
      <c r="UFR117" s="5"/>
      <c r="UFS117" s="5"/>
      <c r="UFT117" s="5"/>
      <c r="UFU117" s="5"/>
      <c r="UFV117" s="5"/>
      <c r="UFW117" s="5"/>
      <c r="UFX117" s="5"/>
      <c r="UFY117" s="5"/>
      <c r="UFZ117" s="5"/>
      <c r="UGA117" s="5"/>
      <c r="UGB117" s="5"/>
      <c r="UGC117" s="5"/>
      <c r="UGD117" s="5"/>
      <c r="UGE117" s="5"/>
      <c r="UGF117" s="5"/>
      <c r="UGG117" s="5"/>
      <c r="UGH117" s="5"/>
      <c r="UGI117" s="5"/>
      <c r="UGJ117" s="5"/>
      <c r="UGK117" s="5"/>
      <c r="UGL117" s="5"/>
      <c r="UGM117" s="5"/>
      <c r="UGN117" s="5"/>
      <c r="UGO117" s="5"/>
      <c r="UGP117" s="5"/>
      <c r="UGQ117" s="5"/>
      <c r="UGR117" s="5"/>
      <c r="UGS117" s="5"/>
      <c r="UGT117" s="5"/>
      <c r="UGU117" s="5"/>
      <c r="UGV117" s="5"/>
      <c r="UGW117" s="5"/>
      <c r="UGX117" s="5"/>
      <c r="UGY117" s="5"/>
      <c r="UGZ117" s="5"/>
      <c r="UHA117" s="5"/>
      <c r="UHB117" s="5"/>
      <c r="UHC117" s="5"/>
      <c r="UHD117" s="5"/>
      <c r="UHE117" s="5"/>
      <c r="UHF117" s="5"/>
      <c r="UHG117" s="5"/>
      <c r="UHH117" s="5"/>
      <c r="UHI117" s="5"/>
      <c r="UHJ117" s="5"/>
      <c r="UHK117" s="5"/>
      <c r="UHL117" s="5"/>
      <c r="UHM117" s="5"/>
      <c r="UHN117" s="5"/>
      <c r="UHO117" s="5"/>
      <c r="UHP117" s="5"/>
      <c r="UHQ117" s="5"/>
      <c r="UHR117" s="5"/>
      <c r="UHS117" s="5"/>
      <c r="UHT117" s="5"/>
      <c r="UHU117" s="5"/>
      <c r="UHV117" s="5"/>
      <c r="UHW117" s="5"/>
      <c r="UHX117" s="5"/>
      <c r="UHY117" s="5"/>
      <c r="UHZ117" s="5"/>
      <c r="UIA117" s="5"/>
      <c r="UIB117" s="5"/>
      <c r="UIC117" s="5"/>
      <c r="UID117" s="5"/>
      <c r="UIE117" s="5"/>
      <c r="UIF117" s="5"/>
      <c r="UIG117" s="5"/>
      <c r="UIH117" s="5"/>
      <c r="UII117" s="5"/>
      <c r="UIJ117" s="5"/>
      <c r="UIK117" s="5"/>
      <c r="UIL117" s="5"/>
      <c r="UIM117" s="5"/>
      <c r="UIN117" s="5"/>
      <c r="UIO117" s="5"/>
      <c r="UIP117" s="5"/>
      <c r="UIQ117" s="5"/>
      <c r="UIR117" s="5"/>
      <c r="UIS117" s="5"/>
      <c r="UIT117" s="5"/>
      <c r="UIU117" s="5"/>
      <c r="UIV117" s="5"/>
      <c r="UIW117" s="5"/>
      <c r="UIX117" s="5"/>
      <c r="UIY117" s="5"/>
      <c r="UIZ117" s="5"/>
      <c r="UJA117" s="5"/>
      <c r="UJB117" s="5"/>
      <c r="UJC117" s="5"/>
      <c r="UJD117" s="5"/>
      <c r="UJE117" s="5"/>
      <c r="UJF117" s="5"/>
      <c r="UJG117" s="5"/>
      <c r="UJH117" s="5"/>
      <c r="UJI117" s="5"/>
      <c r="UJJ117" s="5"/>
      <c r="UJK117" s="5"/>
      <c r="UJL117" s="5"/>
      <c r="UJM117" s="5"/>
      <c r="UJN117" s="5"/>
      <c r="UJO117" s="5"/>
      <c r="UJP117" s="5"/>
      <c r="UJQ117" s="5"/>
      <c r="UJR117" s="5"/>
      <c r="UJS117" s="5"/>
      <c r="UJT117" s="5"/>
      <c r="UJU117" s="5"/>
      <c r="UJV117" s="5"/>
      <c r="UJW117" s="5"/>
      <c r="UJX117" s="5"/>
      <c r="UJY117" s="5"/>
      <c r="UJZ117" s="5"/>
      <c r="UKA117" s="5"/>
      <c r="UKB117" s="5"/>
      <c r="UKC117" s="5"/>
      <c r="UKD117" s="5"/>
      <c r="UKE117" s="5"/>
      <c r="UKF117" s="5"/>
      <c r="UKG117" s="5"/>
      <c r="UKH117" s="5"/>
      <c r="UKI117" s="5"/>
      <c r="UKJ117" s="5"/>
      <c r="UKK117" s="5"/>
      <c r="UKL117" s="5"/>
      <c r="UKM117" s="5"/>
      <c r="UKN117" s="5"/>
      <c r="UKO117" s="5"/>
      <c r="UKP117" s="5"/>
      <c r="UKQ117" s="5"/>
      <c r="UKR117" s="5"/>
      <c r="UKS117" s="5"/>
      <c r="UKT117" s="5"/>
      <c r="UKU117" s="5"/>
      <c r="UKV117" s="5"/>
      <c r="UKW117" s="5"/>
      <c r="UKX117" s="5"/>
      <c r="UKY117" s="5"/>
      <c r="UKZ117" s="5"/>
      <c r="ULA117" s="5"/>
      <c r="ULB117" s="5"/>
      <c r="ULC117" s="5"/>
      <c r="ULD117" s="5"/>
      <c r="ULE117" s="5"/>
      <c r="ULF117" s="5"/>
      <c r="ULG117" s="5"/>
      <c r="ULH117" s="5"/>
      <c r="ULI117" s="5"/>
      <c r="ULJ117" s="5"/>
      <c r="ULK117" s="5"/>
      <c r="ULL117" s="5"/>
      <c r="ULM117" s="5"/>
      <c r="ULN117" s="5"/>
      <c r="ULO117" s="5"/>
      <c r="ULP117" s="5"/>
      <c r="ULQ117" s="5"/>
      <c r="ULR117" s="5"/>
      <c r="ULS117" s="5"/>
      <c r="ULT117" s="5"/>
      <c r="ULU117" s="5"/>
      <c r="ULV117" s="5"/>
      <c r="ULW117" s="5"/>
      <c r="ULX117" s="5"/>
      <c r="ULY117" s="5"/>
      <c r="ULZ117" s="5"/>
      <c r="UMA117" s="5"/>
      <c r="UMB117" s="5"/>
      <c r="UMC117" s="5"/>
      <c r="UMD117" s="5"/>
      <c r="UME117" s="5"/>
      <c r="UMF117" s="5"/>
      <c r="UMG117" s="5"/>
      <c r="UMH117" s="5"/>
      <c r="UMI117" s="5"/>
      <c r="UMJ117" s="5"/>
      <c r="UMK117" s="5"/>
      <c r="UML117" s="5"/>
      <c r="UMM117" s="5"/>
      <c r="UMN117" s="5"/>
      <c r="UMO117" s="5"/>
      <c r="UMP117" s="5"/>
      <c r="UMQ117" s="5"/>
      <c r="UMR117" s="5"/>
      <c r="UMS117" s="5"/>
      <c r="UMT117" s="5"/>
      <c r="UMU117" s="5"/>
      <c r="UMV117" s="5"/>
      <c r="UMW117" s="5"/>
      <c r="UMX117" s="5"/>
      <c r="UMY117" s="5"/>
      <c r="UMZ117" s="5"/>
      <c r="UNA117" s="5"/>
      <c r="UNB117" s="5"/>
      <c r="UNC117" s="5"/>
      <c r="UND117" s="5"/>
      <c r="UNE117" s="5"/>
      <c r="UNF117" s="5"/>
      <c r="UNG117" s="5"/>
      <c r="UNH117" s="5"/>
      <c r="UNI117" s="5"/>
      <c r="UNJ117" s="5"/>
      <c r="UNK117" s="5"/>
      <c r="UNL117" s="5"/>
      <c r="UNM117" s="5"/>
      <c r="UNN117" s="5"/>
      <c r="UNO117" s="5"/>
      <c r="UNP117" s="5"/>
      <c r="UNQ117" s="5"/>
      <c r="UNR117" s="5"/>
      <c r="UNS117" s="5"/>
      <c r="UNT117" s="5"/>
      <c r="UNU117" s="5"/>
      <c r="UNV117" s="5"/>
      <c r="UNW117" s="5"/>
      <c r="UNX117" s="5"/>
      <c r="UNY117" s="5"/>
      <c r="UNZ117" s="5"/>
      <c r="UOA117" s="5"/>
      <c r="UOB117" s="5"/>
      <c r="UOC117" s="5"/>
      <c r="UOD117" s="5"/>
      <c r="UOE117" s="5"/>
      <c r="UOF117" s="5"/>
      <c r="UOG117" s="5"/>
      <c r="UOH117" s="5"/>
      <c r="UOI117" s="5"/>
      <c r="UOJ117" s="5"/>
      <c r="UOK117" s="5"/>
      <c r="UOL117" s="5"/>
      <c r="UOM117" s="5"/>
      <c r="UON117" s="5"/>
      <c r="UOO117" s="5"/>
      <c r="UOP117" s="5"/>
      <c r="UOQ117" s="5"/>
      <c r="UOR117" s="5"/>
      <c r="UOS117" s="5"/>
      <c r="UOT117" s="5"/>
      <c r="UOU117" s="5"/>
      <c r="UOV117" s="5"/>
      <c r="UOW117" s="5"/>
      <c r="UOX117" s="5"/>
      <c r="UOY117" s="5"/>
      <c r="UOZ117" s="5"/>
      <c r="UPA117" s="5"/>
      <c r="UPB117" s="5"/>
      <c r="UPC117" s="5"/>
      <c r="UPD117" s="5"/>
      <c r="UPE117" s="5"/>
      <c r="UPF117" s="5"/>
      <c r="UPG117" s="5"/>
      <c r="UPH117" s="5"/>
      <c r="UPI117" s="5"/>
      <c r="UPJ117" s="5"/>
      <c r="UPK117" s="5"/>
      <c r="UPL117" s="5"/>
      <c r="UPM117" s="5"/>
      <c r="UPN117" s="5"/>
      <c r="UPO117" s="5"/>
      <c r="UPP117" s="5"/>
      <c r="UPQ117" s="5"/>
      <c r="UPR117" s="5"/>
      <c r="UPS117" s="5"/>
      <c r="UPT117" s="5"/>
      <c r="UPU117" s="5"/>
      <c r="UPV117" s="5"/>
      <c r="UPW117" s="5"/>
      <c r="UPX117" s="5"/>
      <c r="UPY117" s="5"/>
      <c r="UPZ117" s="5"/>
      <c r="UQA117" s="5"/>
      <c r="UQB117" s="5"/>
      <c r="UQC117" s="5"/>
      <c r="UQD117" s="5"/>
      <c r="UQE117" s="5"/>
      <c r="UQF117" s="5"/>
      <c r="UQG117" s="5"/>
      <c r="UQH117" s="5"/>
      <c r="UQI117" s="5"/>
      <c r="UQJ117" s="5"/>
      <c r="UQK117" s="5"/>
      <c r="UQL117" s="5"/>
      <c r="UQM117" s="5"/>
      <c r="UQN117" s="5"/>
      <c r="UQO117" s="5"/>
      <c r="UQP117" s="5"/>
      <c r="UQQ117" s="5"/>
      <c r="UQR117" s="5"/>
      <c r="UQS117" s="5"/>
      <c r="UQT117" s="5"/>
      <c r="UQU117" s="5"/>
      <c r="UQV117" s="5"/>
      <c r="UQW117" s="5"/>
      <c r="UQX117" s="5"/>
      <c r="UQY117" s="5"/>
      <c r="UQZ117" s="5"/>
      <c r="URA117" s="5"/>
      <c r="URB117" s="5"/>
      <c r="URC117" s="5"/>
      <c r="URD117" s="5"/>
      <c r="URE117" s="5"/>
      <c r="URF117" s="5"/>
      <c r="URG117" s="5"/>
      <c r="URH117" s="5"/>
      <c r="URI117" s="5"/>
      <c r="URJ117" s="5"/>
      <c r="URK117" s="5"/>
      <c r="URL117" s="5"/>
      <c r="URM117" s="5"/>
      <c r="URN117" s="5"/>
      <c r="URO117" s="5"/>
      <c r="URP117" s="5"/>
      <c r="URQ117" s="5"/>
      <c r="URR117" s="5"/>
      <c r="URS117" s="5"/>
      <c r="URT117" s="5"/>
      <c r="URU117" s="5"/>
      <c r="URV117" s="5"/>
      <c r="URW117" s="5"/>
      <c r="URX117" s="5"/>
      <c r="URY117" s="5"/>
      <c r="URZ117" s="5"/>
      <c r="USA117" s="5"/>
      <c r="USB117" s="5"/>
      <c r="USC117" s="5"/>
      <c r="USD117" s="5"/>
      <c r="USE117" s="5"/>
      <c r="USF117" s="5"/>
      <c r="USG117" s="5"/>
      <c r="USH117" s="5"/>
      <c r="USI117" s="5"/>
      <c r="USJ117" s="5"/>
      <c r="USK117" s="5"/>
      <c r="USL117" s="5"/>
      <c r="USM117" s="5"/>
      <c r="USN117" s="5"/>
      <c r="USO117" s="5"/>
      <c r="USP117" s="5"/>
      <c r="USQ117" s="5"/>
      <c r="USR117" s="5"/>
      <c r="USS117" s="5"/>
      <c r="UST117" s="5"/>
      <c r="USU117" s="5"/>
      <c r="USV117" s="5"/>
      <c r="USW117" s="5"/>
      <c r="USX117" s="5"/>
      <c r="USY117" s="5"/>
      <c r="USZ117" s="5"/>
      <c r="UTA117" s="5"/>
      <c r="UTB117" s="5"/>
      <c r="UTC117" s="5"/>
      <c r="UTD117" s="5"/>
      <c r="UTE117" s="5"/>
      <c r="UTF117" s="5"/>
      <c r="UTG117" s="5"/>
      <c r="UTH117" s="5"/>
      <c r="UTI117" s="5"/>
      <c r="UTJ117" s="5"/>
      <c r="UTK117" s="5"/>
      <c r="UTL117" s="5"/>
      <c r="UTM117" s="5"/>
      <c r="UTN117" s="5"/>
      <c r="UTO117" s="5"/>
      <c r="UTP117" s="5"/>
      <c r="UTQ117" s="5"/>
      <c r="UTR117" s="5"/>
      <c r="UTS117" s="5"/>
      <c r="UTT117" s="5"/>
      <c r="UTU117" s="5"/>
      <c r="UTV117" s="5"/>
      <c r="UTW117" s="5"/>
      <c r="UTX117" s="5"/>
      <c r="UTY117" s="5"/>
      <c r="UTZ117" s="5"/>
      <c r="UUA117" s="5"/>
      <c r="UUB117" s="5"/>
      <c r="UUC117" s="5"/>
      <c r="UUD117" s="5"/>
      <c r="UUE117" s="5"/>
      <c r="UUF117" s="5"/>
      <c r="UUG117" s="5"/>
      <c r="UUH117" s="5"/>
      <c r="UUI117" s="5"/>
      <c r="UUJ117" s="5"/>
      <c r="UUK117" s="5"/>
      <c r="UUL117" s="5"/>
      <c r="UUM117" s="5"/>
      <c r="UUN117" s="5"/>
      <c r="UUO117" s="5"/>
      <c r="UUP117" s="5"/>
      <c r="UUQ117" s="5"/>
      <c r="UUR117" s="5"/>
      <c r="UUS117" s="5"/>
      <c r="UUT117" s="5"/>
      <c r="UUU117" s="5"/>
      <c r="UUV117" s="5"/>
      <c r="UUW117" s="5"/>
      <c r="UUX117" s="5"/>
      <c r="UUY117" s="5"/>
      <c r="UUZ117" s="5"/>
      <c r="UVA117" s="5"/>
      <c r="UVB117" s="5"/>
      <c r="UVC117" s="5"/>
      <c r="UVD117" s="5"/>
      <c r="UVE117" s="5"/>
      <c r="UVF117" s="5"/>
      <c r="UVG117" s="5"/>
      <c r="UVH117" s="5"/>
      <c r="UVI117" s="5"/>
      <c r="UVJ117" s="5"/>
      <c r="UVK117" s="5"/>
      <c r="UVL117" s="5"/>
      <c r="UVM117" s="5"/>
      <c r="UVN117" s="5"/>
      <c r="UVO117" s="5"/>
      <c r="UVP117" s="5"/>
      <c r="UVQ117" s="5"/>
      <c r="UVR117" s="5"/>
      <c r="UVS117" s="5"/>
      <c r="UVT117" s="5"/>
      <c r="UVU117" s="5"/>
      <c r="UVV117" s="5"/>
      <c r="UVW117" s="5"/>
      <c r="UVX117" s="5"/>
      <c r="UVY117" s="5"/>
      <c r="UVZ117" s="5"/>
      <c r="UWA117" s="5"/>
      <c r="UWB117" s="5"/>
      <c r="UWC117" s="5"/>
      <c r="UWD117" s="5"/>
      <c r="UWE117" s="5"/>
      <c r="UWF117" s="5"/>
      <c r="UWG117" s="5"/>
      <c r="UWH117" s="5"/>
      <c r="UWI117" s="5"/>
      <c r="UWJ117" s="5"/>
      <c r="UWK117" s="5"/>
      <c r="UWL117" s="5"/>
      <c r="UWM117" s="5"/>
      <c r="UWN117" s="5"/>
      <c r="UWO117" s="5"/>
      <c r="UWP117" s="5"/>
      <c r="UWQ117" s="5"/>
      <c r="UWR117" s="5"/>
      <c r="UWS117" s="5"/>
      <c r="UWT117" s="5"/>
      <c r="UWU117" s="5"/>
      <c r="UWV117" s="5"/>
      <c r="UWW117" s="5"/>
      <c r="UWX117" s="5"/>
      <c r="UWY117" s="5"/>
      <c r="UWZ117" s="5"/>
      <c r="UXA117" s="5"/>
      <c r="UXB117" s="5"/>
      <c r="UXC117" s="5"/>
      <c r="UXD117" s="5"/>
      <c r="UXE117" s="5"/>
      <c r="UXF117" s="5"/>
      <c r="UXG117" s="5"/>
      <c r="UXH117" s="5"/>
      <c r="UXI117" s="5"/>
      <c r="UXJ117" s="5"/>
      <c r="UXK117" s="5"/>
      <c r="UXL117" s="5"/>
      <c r="UXM117" s="5"/>
      <c r="UXN117" s="5"/>
      <c r="UXO117" s="5"/>
      <c r="UXP117" s="5"/>
      <c r="UXQ117" s="5"/>
      <c r="UXR117" s="5"/>
      <c r="UXS117" s="5"/>
      <c r="UXT117" s="5"/>
      <c r="UXU117" s="5"/>
      <c r="UXV117" s="5"/>
      <c r="UXW117" s="5"/>
      <c r="UXX117" s="5"/>
      <c r="UXY117" s="5"/>
      <c r="UXZ117" s="5"/>
      <c r="UYA117" s="5"/>
      <c r="UYB117" s="5"/>
      <c r="UYC117" s="5"/>
      <c r="UYD117" s="5"/>
      <c r="UYE117" s="5"/>
      <c r="UYF117" s="5"/>
      <c r="UYG117" s="5"/>
      <c r="UYH117" s="5"/>
      <c r="UYI117" s="5"/>
      <c r="UYJ117" s="5"/>
      <c r="UYK117" s="5"/>
      <c r="UYL117" s="5"/>
      <c r="UYM117" s="5"/>
      <c r="UYN117" s="5"/>
      <c r="UYO117" s="5"/>
      <c r="UYP117" s="5"/>
      <c r="UYQ117" s="5"/>
      <c r="UYR117" s="5"/>
      <c r="UYS117" s="5"/>
      <c r="UYT117" s="5"/>
      <c r="UYU117" s="5"/>
      <c r="UYV117" s="5"/>
      <c r="UYW117" s="5"/>
      <c r="UYX117" s="5"/>
      <c r="UYY117" s="5"/>
      <c r="UYZ117" s="5"/>
      <c r="UZA117" s="5"/>
      <c r="UZB117" s="5"/>
      <c r="UZC117" s="5"/>
      <c r="UZD117" s="5"/>
      <c r="UZE117" s="5"/>
      <c r="UZF117" s="5"/>
      <c r="UZG117" s="5"/>
      <c r="UZH117" s="5"/>
      <c r="UZI117" s="5"/>
      <c r="UZJ117" s="5"/>
      <c r="UZK117" s="5"/>
      <c r="UZL117" s="5"/>
      <c r="UZM117" s="5"/>
      <c r="UZN117" s="5"/>
      <c r="UZO117" s="5"/>
      <c r="UZP117" s="5"/>
      <c r="UZQ117" s="5"/>
      <c r="UZR117" s="5"/>
      <c r="UZS117" s="5"/>
      <c r="UZT117" s="5"/>
      <c r="UZU117" s="5"/>
      <c r="UZV117" s="5"/>
      <c r="UZW117" s="5"/>
      <c r="UZX117" s="5"/>
      <c r="UZY117" s="5"/>
      <c r="UZZ117" s="5"/>
      <c r="VAA117" s="5"/>
      <c r="VAB117" s="5"/>
      <c r="VAC117" s="5"/>
      <c r="VAD117" s="5"/>
      <c r="VAE117" s="5"/>
      <c r="VAF117" s="5"/>
      <c r="VAG117" s="5"/>
      <c r="VAH117" s="5"/>
      <c r="VAI117" s="5"/>
      <c r="VAJ117" s="5"/>
      <c r="VAK117" s="5"/>
      <c r="VAL117" s="5"/>
      <c r="VAM117" s="5"/>
      <c r="VAN117" s="5"/>
      <c r="VAO117" s="5"/>
      <c r="VAP117" s="5"/>
      <c r="VAQ117" s="5"/>
      <c r="VAR117" s="5"/>
      <c r="VAS117" s="5"/>
      <c r="VAT117" s="5"/>
      <c r="VAU117" s="5"/>
      <c r="VAV117" s="5"/>
      <c r="VAW117" s="5"/>
      <c r="VAX117" s="5"/>
      <c r="VAY117" s="5"/>
      <c r="VAZ117" s="5"/>
      <c r="VBA117" s="5"/>
      <c r="VBB117" s="5"/>
      <c r="VBC117" s="5"/>
      <c r="VBD117" s="5"/>
      <c r="VBE117" s="5"/>
      <c r="VBF117" s="5"/>
      <c r="VBG117" s="5"/>
      <c r="VBH117" s="5"/>
      <c r="VBI117" s="5"/>
      <c r="VBJ117" s="5"/>
      <c r="VBK117" s="5"/>
      <c r="VBL117" s="5"/>
      <c r="VBM117" s="5"/>
      <c r="VBN117" s="5"/>
      <c r="VBO117" s="5"/>
      <c r="VBP117" s="5"/>
      <c r="VBQ117" s="5"/>
      <c r="VBR117" s="5"/>
      <c r="VBS117" s="5"/>
      <c r="VBT117" s="5"/>
      <c r="VBU117" s="5"/>
      <c r="VBV117" s="5"/>
      <c r="VBW117" s="5"/>
      <c r="VBX117" s="5"/>
      <c r="VBY117" s="5"/>
      <c r="VBZ117" s="5"/>
      <c r="VCA117" s="5"/>
      <c r="VCB117" s="5"/>
      <c r="VCC117" s="5"/>
      <c r="VCD117" s="5"/>
      <c r="VCE117" s="5"/>
      <c r="VCF117" s="5"/>
      <c r="VCG117" s="5"/>
      <c r="VCH117" s="5"/>
      <c r="VCI117" s="5"/>
      <c r="VCJ117" s="5"/>
      <c r="VCK117" s="5"/>
      <c r="VCL117" s="5"/>
      <c r="VCM117" s="5"/>
      <c r="VCN117" s="5"/>
      <c r="VCO117" s="5"/>
      <c r="VCP117" s="5"/>
      <c r="VCQ117" s="5"/>
      <c r="VCR117" s="5"/>
      <c r="VCS117" s="5"/>
      <c r="VCT117" s="5"/>
      <c r="VCU117" s="5"/>
      <c r="VCV117" s="5"/>
      <c r="VCW117" s="5"/>
      <c r="VCX117" s="5"/>
      <c r="VCY117" s="5"/>
      <c r="VCZ117" s="5"/>
      <c r="VDA117" s="5"/>
      <c r="VDB117" s="5"/>
      <c r="VDC117" s="5"/>
      <c r="VDD117" s="5"/>
      <c r="VDE117" s="5"/>
      <c r="VDF117" s="5"/>
      <c r="VDG117" s="5"/>
      <c r="VDH117" s="5"/>
      <c r="VDI117" s="5"/>
      <c r="VDJ117" s="5"/>
      <c r="VDK117" s="5"/>
      <c r="VDL117" s="5"/>
      <c r="VDM117" s="5"/>
      <c r="VDN117" s="5"/>
      <c r="VDO117" s="5"/>
      <c r="VDP117" s="5"/>
      <c r="VDQ117" s="5"/>
      <c r="VDR117" s="5"/>
      <c r="VDS117" s="5"/>
      <c r="VDT117" s="5"/>
      <c r="VDU117" s="5"/>
      <c r="VDV117" s="5"/>
      <c r="VDW117" s="5"/>
      <c r="VDX117" s="5"/>
      <c r="VDY117" s="5"/>
      <c r="VDZ117" s="5"/>
      <c r="VEA117" s="5"/>
      <c r="VEB117" s="5"/>
      <c r="VEC117" s="5"/>
      <c r="VED117" s="5"/>
      <c r="VEE117" s="5"/>
      <c r="VEF117" s="5"/>
      <c r="VEG117" s="5"/>
      <c r="VEH117" s="5"/>
      <c r="VEI117" s="5"/>
      <c r="VEJ117" s="5"/>
      <c r="VEK117" s="5"/>
      <c r="VEL117" s="5"/>
      <c r="VEM117" s="5"/>
      <c r="VEN117" s="5"/>
      <c r="VEO117" s="5"/>
      <c r="VEP117" s="5"/>
      <c r="VEQ117" s="5"/>
      <c r="VER117" s="5"/>
      <c r="VES117" s="5"/>
      <c r="VET117" s="5"/>
      <c r="VEU117" s="5"/>
      <c r="VEV117" s="5"/>
      <c r="VEW117" s="5"/>
      <c r="VEX117" s="5"/>
      <c r="VEY117" s="5"/>
      <c r="VEZ117" s="5"/>
      <c r="VFA117" s="5"/>
      <c r="VFB117" s="5"/>
      <c r="VFC117" s="5"/>
      <c r="VFD117" s="5"/>
      <c r="VFE117" s="5"/>
      <c r="VFF117" s="5"/>
      <c r="VFG117" s="5"/>
      <c r="VFH117" s="5"/>
      <c r="VFI117" s="5"/>
      <c r="VFJ117" s="5"/>
      <c r="VFK117" s="5"/>
      <c r="VFL117" s="5"/>
      <c r="VFM117" s="5"/>
      <c r="VFN117" s="5"/>
      <c r="VFO117" s="5"/>
      <c r="VFP117" s="5"/>
      <c r="VFQ117" s="5"/>
      <c r="VFR117" s="5"/>
      <c r="VFS117" s="5"/>
      <c r="VFT117" s="5"/>
      <c r="VFU117" s="5"/>
      <c r="VFV117" s="5"/>
      <c r="VFW117" s="5"/>
      <c r="VFX117" s="5"/>
      <c r="VFY117" s="5"/>
      <c r="VFZ117" s="5"/>
      <c r="VGA117" s="5"/>
      <c r="VGB117" s="5"/>
      <c r="VGC117" s="5"/>
      <c r="VGD117" s="5"/>
      <c r="VGE117" s="5"/>
      <c r="VGF117" s="5"/>
      <c r="VGG117" s="5"/>
      <c r="VGH117" s="5"/>
      <c r="VGI117" s="5"/>
      <c r="VGJ117" s="5"/>
      <c r="VGK117" s="5"/>
      <c r="VGL117" s="5"/>
      <c r="VGM117" s="5"/>
      <c r="VGN117" s="5"/>
      <c r="VGO117" s="5"/>
      <c r="VGP117" s="5"/>
      <c r="VGQ117" s="5"/>
      <c r="VGR117" s="5"/>
      <c r="VGS117" s="5"/>
      <c r="VGT117" s="5"/>
      <c r="VGU117" s="5"/>
      <c r="VGV117" s="5"/>
      <c r="VGW117" s="5"/>
      <c r="VGX117" s="5"/>
      <c r="VGY117" s="5"/>
      <c r="VGZ117" s="5"/>
      <c r="VHA117" s="5"/>
      <c r="VHB117" s="5"/>
      <c r="VHC117" s="5"/>
      <c r="VHD117" s="5"/>
      <c r="VHE117" s="5"/>
      <c r="VHF117" s="5"/>
      <c r="VHG117" s="5"/>
      <c r="VHH117" s="5"/>
      <c r="VHI117" s="5"/>
      <c r="VHJ117" s="5"/>
      <c r="VHK117" s="5"/>
      <c r="VHL117" s="5"/>
      <c r="VHM117" s="5"/>
      <c r="VHN117" s="5"/>
      <c r="VHO117" s="5"/>
      <c r="VHP117" s="5"/>
      <c r="VHQ117" s="5"/>
      <c r="VHR117" s="5"/>
      <c r="VHS117" s="5"/>
      <c r="VHT117" s="5"/>
      <c r="VHU117" s="5"/>
      <c r="VHV117" s="5"/>
      <c r="VHW117" s="5"/>
      <c r="VHX117" s="5"/>
      <c r="VHY117" s="5"/>
      <c r="VHZ117" s="5"/>
      <c r="VIA117" s="5"/>
      <c r="VIB117" s="5"/>
      <c r="VIC117" s="5"/>
      <c r="VID117" s="5"/>
      <c r="VIE117" s="5"/>
      <c r="VIF117" s="5"/>
      <c r="VIG117" s="5"/>
      <c r="VIH117" s="5"/>
      <c r="VII117" s="5"/>
      <c r="VIJ117" s="5"/>
      <c r="VIK117" s="5"/>
      <c r="VIL117" s="5"/>
      <c r="VIM117" s="5"/>
      <c r="VIN117" s="5"/>
      <c r="VIO117" s="5"/>
      <c r="VIP117" s="5"/>
      <c r="VIQ117" s="5"/>
      <c r="VIR117" s="5"/>
      <c r="VIS117" s="5"/>
      <c r="VIT117" s="5"/>
      <c r="VIU117" s="5"/>
      <c r="VIV117" s="5"/>
      <c r="VIW117" s="5"/>
      <c r="VIX117" s="5"/>
      <c r="VIY117" s="5"/>
      <c r="VIZ117" s="5"/>
      <c r="VJA117" s="5"/>
      <c r="VJB117" s="5"/>
      <c r="VJC117" s="5"/>
      <c r="VJD117" s="5"/>
      <c r="VJE117" s="5"/>
      <c r="VJF117" s="5"/>
      <c r="VJG117" s="5"/>
      <c r="VJH117" s="5"/>
      <c r="VJI117" s="5"/>
      <c r="VJJ117" s="5"/>
      <c r="VJK117" s="5"/>
      <c r="VJL117" s="5"/>
      <c r="VJM117" s="5"/>
      <c r="VJN117" s="5"/>
      <c r="VJO117" s="5"/>
      <c r="VJP117" s="5"/>
      <c r="VJQ117" s="5"/>
      <c r="VJR117" s="5"/>
      <c r="VJS117" s="5"/>
      <c r="VJT117" s="5"/>
      <c r="VJU117" s="5"/>
      <c r="VJV117" s="5"/>
      <c r="VJW117" s="5"/>
      <c r="VJX117" s="5"/>
      <c r="VJY117" s="5"/>
      <c r="VJZ117" s="5"/>
      <c r="VKA117" s="5"/>
      <c r="VKB117" s="5"/>
      <c r="VKC117" s="5"/>
      <c r="VKD117" s="5"/>
      <c r="VKE117" s="5"/>
      <c r="VKF117" s="5"/>
      <c r="VKG117" s="5"/>
      <c r="VKH117" s="5"/>
      <c r="VKI117" s="5"/>
      <c r="VKJ117" s="5"/>
      <c r="VKK117" s="5"/>
      <c r="VKL117" s="5"/>
      <c r="VKM117" s="5"/>
      <c r="VKN117" s="5"/>
      <c r="VKO117" s="5"/>
      <c r="VKP117" s="5"/>
      <c r="VKQ117" s="5"/>
      <c r="VKR117" s="5"/>
      <c r="VKS117" s="5"/>
      <c r="VKT117" s="5"/>
      <c r="VKU117" s="5"/>
      <c r="VKV117" s="5"/>
      <c r="VKW117" s="5"/>
      <c r="VKX117" s="5"/>
      <c r="VKY117" s="5"/>
      <c r="VKZ117" s="5"/>
      <c r="VLA117" s="5"/>
      <c r="VLB117" s="5"/>
      <c r="VLC117" s="5"/>
      <c r="VLD117" s="5"/>
      <c r="VLE117" s="5"/>
      <c r="VLF117" s="5"/>
      <c r="VLG117" s="5"/>
      <c r="VLH117" s="5"/>
      <c r="VLI117" s="5"/>
      <c r="VLJ117" s="5"/>
      <c r="VLK117" s="5"/>
      <c r="VLL117" s="5"/>
      <c r="VLM117" s="5"/>
      <c r="VLN117" s="5"/>
      <c r="VLO117" s="5"/>
      <c r="VLP117" s="5"/>
      <c r="VLQ117" s="5"/>
      <c r="VLR117" s="5"/>
      <c r="VLS117" s="5"/>
      <c r="VLT117" s="5"/>
      <c r="VLU117" s="5"/>
      <c r="VLV117" s="5"/>
      <c r="VLW117" s="5"/>
      <c r="VLX117" s="5"/>
      <c r="VLY117" s="5"/>
      <c r="VLZ117" s="5"/>
      <c r="VMA117" s="5"/>
      <c r="VMB117" s="5"/>
      <c r="VMC117" s="5"/>
      <c r="VMD117" s="5"/>
      <c r="VME117" s="5"/>
      <c r="VMF117" s="5"/>
      <c r="VMG117" s="5"/>
      <c r="VMH117" s="5"/>
      <c r="VMI117" s="5"/>
      <c r="VMJ117" s="5"/>
      <c r="VMK117" s="5"/>
      <c r="VML117" s="5"/>
      <c r="VMM117" s="5"/>
      <c r="VMN117" s="5"/>
      <c r="VMO117" s="5"/>
      <c r="VMP117" s="5"/>
      <c r="VMQ117" s="5"/>
      <c r="VMR117" s="5"/>
      <c r="VMS117" s="5"/>
      <c r="VMT117" s="5"/>
      <c r="VMU117" s="5"/>
      <c r="VMV117" s="5"/>
      <c r="VMW117" s="5"/>
      <c r="VMX117" s="5"/>
      <c r="VMY117" s="5"/>
      <c r="VMZ117" s="5"/>
      <c r="VNA117" s="5"/>
      <c r="VNB117" s="5"/>
      <c r="VNC117" s="5"/>
      <c r="VND117" s="5"/>
      <c r="VNE117" s="5"/>
      <c r="VNF117" s="5"/>
      <c r="VNG117" s="5"/>
      <c r="VNH117" s="5"/>
      <c r="VNI117" s="5"/>
      <c r="VNJ117" s="5"/>
      <c r="VNK117" s="5"/>
      <c r="VNL117" s="5"/>
      <c r="VNM117" s="5"/>
      <c r="VNN117" s="5"/>
      <c r="VNO117" s="5"/>
      <c r="VNP117" s="5"/>
      <c r="VNQ117" s="5"/>
      <c r="VNR117" s="5"/>
      <c r="VNS117" s="5"/>
      <c r="VNT117" s="5"/>
      <c r="VNU117" s="5"/>
      <c r="VNV117" s="5"/>
      <c r="VNW117" s="5"/>
      <c r="VNX117" s="5"/>
      <c r="VNY117" s="5"/>
      <c r="VNZ117" s="5"/>
      <c r="VOA117" s="5"/>
      <c r="VOB117" s="5"/>
      <c r="VOC117" s="5"/>
      <c r="VOD117" s="5"/>
      <c r="VOE117" s="5"/>
      <c r="VOF117" s="5"/>
      <c r="VOG117" s="5"/>
      <c r="VOH117" s="5"/>
      <c r="VOI117" s="5"/>
      <c r="VOJ117" s="5"/>
      <c r="VOK117" s="5"/>
      <c r="VOL117" s="5"/>
      <c r="VOM117" s="5"/>
      <c r="VON117" s="5"/>
      <c r="VOO117" s="5"/>
      <c r="VOP117" s="5"/>
      <c r="VOQ117" s="5"/>
      <c r="VOR117" s="5"/>
      <c r="VOS117" s="5"/>
      <c r="VOT117" s="5"/>
      <c r="VOU117" s="5"/>
      <c r="VOV117" s="5"/>
      <c r="VOW117" s="5"/>
      <c r="VOX117" s="5"/>
      <c r="VOY117" s="5"/>
      <c r="VOZ117" s="5"/>
      <c r="VPA117" s="5"/>
      <c r="VPB117" s="5"/>
      <c r="VPC117" s="5"/>
      <c r="VPD117" s="5"/>
      <c r="VPE117" s="5"/>
      <c r="VPF117" s="5"/>
      <c r="VPG117" s="5"/>
      <c r="VPH117" s="5"/>
      <c r="VPI117" s="5"/>
      <c r="VPJ117" s="5"/>
      <c r="VPK117" s="5"/>
      <c r="VPL117" s="5"/>
      <c r="VPM117" s="5"/>
      <c r="VPN117" s="5"/>
      <c r="VPO117" s="5"/>
      <c r="VPP117" s="5"/>
      <c r="VPQ117" s="5"/>
      <c r="VPR117" s="5"/>
      <c r="VPS117" s="5"/>
      <c r="VPT117" s="5"/>
      <c r="VPU117" s="5"/>
      <c r="VPV117" s="5"/>
      <c r="VPW117" s="5"/>
      <c r="VPX117" s="5"/>
      <c r="VPY117" s="5"/>
      <c r="VPZ117" s="5"/>
      <c r="VQA117" s="5"/>
      <c r="VQB117" s="5"/>
      <c r="VQC117" s="5"/>
      <c r="VQD117" s="5"/>
      <c r="VQE117" s="5"/>
      <c r="VQF117" s="5"/>
      <c r="VQG117" s="5"/>
      <c r="VQH117" s="5"/>
      <c r="VQI117" s="5"/>
      <c r="VQJ117" s="5"/>
      <c r="VQK117" s="5"/>
      <c r="VQL117" s="5"/>
      <c r="VQM117" s="5"/>
      <c r="VQN117" s="5"/>
      <c r="VQO117" s="5"/>
      <c r="VQP117" s="5"/>
      <c r="VQQ117" s="5"/>
      <c r="VQR117" s="5"/>
      <c r="VQS117" s="5"/>
      <c r="VQT117" s="5"/>
      <c r="VQU117" s="5"/>
      <c r="VQV117" s="5"/>
      <c r="VQW117" s="5"/>
      <c r="VQX117" s="5"/>
      <c r="VQY117" s="5"/>
      <c r="VQZ117" s="5"/>
      <c r="VRA117" s="5"/>
      <c r="VRB117" s="5"/>
      <c r="VRC117" s="5"/>
      <c r="VRD117" s="5"/>
      <c r="VRE117" s="5"/>
      <c r="VRF117" s="5"/>
      <c r="VRG117" s="5"/>
      <c r="VRH117" s="5"/>
      <c r="VRI117" s="5"/>
      <c r="VRJ117" s="5"/>
      <c r="VRK117" s="5"/>
      <c r="VRL117" s="5"/>
      <c r="VRM117" s="5"/>
      <c r="VRN117" s="5"/>
      <c r="VRO117" s="5"/>
      <c r="VRP117" s="5"/>
      <c r="VRQ117" s="5"/>
      <c r="VRR117" s="5"/>
      <c r="VRS117" s="5"/>
      <c r="VRT117" s="5"/>
      <c r="VRU117" s="5"/>
      <c r="VRV117" s="5"/>
      <c r="VRW117" s="5"/>
      <c r="VRX117" s="5"/>
      <c r="VRY117" s="5"/>
      <c r="VRZ117" s="5"/>
      <c r="VSA117" s="5"/>
      <c r="VSB117" s="5"/>
      <c r="VSC117" s="5"/>
      <c r="VSD117" s="5"/>
      <c r="VSE117" s="5"/>
      <c r="VSF117" s="5"/>
      <c r="VSG117" s="5"/>
      <c r="VSH117" s="5"/>
      <c r="VSI117" s="5"/>
      <c r="VSJ117" s="5"/>
      <c r="VSK117" s="5"/>
      <c r="VSL117" s="5"/>
      <c r="VSM117" s="5"/>
      <c r="VSN117" s="5"/>
      <c r="VSO117" s="5"/>
      <c r="VSP117" s="5"/>
      <c r="VSQ117" s="5"/>
      <c r="VSR117" s="5"/>
      <c r="VSS117" s="5"/>
      <c r="VST117" s="5"/>
      <c r="VSU117" s="5"/>
      <c r="VSV117" s="5"/>
      <c r="VSW117" s="5"/>
      <c r="VSX117" s="5"/>
      <c r="VSY117" s="5"/>
      <c r="VSZ117" s="5"/>
      <c r="VTA117" s="5"/>
      <c r="VTB117" s="5"/>
      <c r="VTC117" s="5"/>
      <c r="VTD117" s="5"/>
      <c r="VTE117" s="5"/>
      <c r="VTF117" s="5"/>
      <c r="VTG117" s="5"/>
      <c r="VTH117" s="5"/>
      <c r="VTI117" s="5"/>
      <c r="VTJ117" s="5"/>
      <c r="VTK117" s="5"/>
      <c r="VTL117" s="5"/>
      <c r="VTM117" s="5"/>
      <c r="VTN117" s="5"/>
      <c r="VTO117" s="5"/>
      <c r="VTP117" s="5"/>
      <c r="VTQ117" s="5"/>
      <c r="VTR117" s="5"/>
      <c r="VTS117" s="5"/>
      <c r="VTT117" s="5"/>
      <c r="VTU117" s="5"/>
      <c r="VTV117" s="5"/>
      <c r="VTW117" s="5"/>
      <c r="VTX117" s="5"/>
      <c r="VTY117" s="5"/>
      <c r="VTZ117" s="5"/>
      <c r="VUA117" s="5"/>
      <c r="VUB117" s="5"/>
      <c r="VUC117" s="5"/>
      <c r="VUD117" s="5"/>
      <c r="VUE117" s="5"/>
      <c r="VUF117" s="5"/>
      <c r="VUG117" s="5"/>
      <c r="VUH117" s="5"/>
      <c r="VUI117" s="5"/>
      <c r="VUJ117" s="5"/>
      <c r="VUK117" s="5"/>
      <c r="VUL117" s="5"/>
      <c r="VUM117" s="5"/>
      <c r="VUN117" s="5"/>
      <c r="VUO117" s="5"/>
      <c r="VUP117" s="5"/>
      <c r="VUQ117" s="5"/>
      <c r="VUR117" s="5"/>
      <c r="VUS117" s="5"/>
      <c r="VUT117" s="5"/>
      <c r="VUU117" s="5"/>
      <c r="VUV117" s="5"/>
      <c r="VUW117" s="5"/>
      <c r="VUX117" s="5"/>
      <c r="VUY117" s="5"/>
      <c r="VUZ117" s="5"/>
      <c r="VVA117" s="5"/>
      <c r="VVB117" s="5"/>
      <c r="VVC117" s="5"/>
      <c r="VVD117" s="5"/>
      <c r="VVE117" s="5"/>
      <c r="VVF117" s="5"/>
      <c r="VVG117" s="5"/>
      <c r="VVH117" s="5"/>
      <c r="VVI117" s="5"/>
      <c r="VVJ117" s="5"/>
      <c r="VVK117" s="5"/>
      <c r="VVL117" s="5"/>
      <c r="VVM117" s="5"/>
      <c r="VVN117" s="5"/>
      <c r="VVO117" s="5"/>
      <c r="VVP117" s="5"/>
      <c r="VVQ117" s="5"/>
      <c r="VVR117" s="5"/>
      <c r="VVS117" s="5"/>
      <c r="VVT117" s="5"/>
      <c r="VVU117" s="5"/>
      <c r="VVV117" s="5"/>
      <c r="VVW117" s="5"/>
      <c r="VVX117" s="5"/>
      <c r="VVY117" s="5"/>
      <c r="VVZ117" s="5"/>
      <c r="VWA117" s="5"/>
      <c r="VWB117" s="5"/>
      <c r="VWC117" s="5"/>
      <c r="VWD117" s="5"/>
      <c r="VWE117" s="5"/>
      <c r="VWF117" s="5"/>
      <c r="VWG117" s="5"/>
      <c r="VWH117" s="5"/>
      <c r="VWI117" s="5"/>
      <c r="VWJ117" s="5"/>
      <c r="VWK117" s="5"/>
      <c r="VWL117" s="5"/>
      <c r="VWM117" s="5"/>
      <c r="VWN117" s="5"/>
      <c r="VWO117" s="5"/>
      <c r="VWP117" s="5"/>
      <c r="VWQ117" s="5"/>
      <c r="VWR117" s="5"/>
      <c r="VWS117" s="5"/>
      <c r="VWT117" s="5"/>
      <c r="VWU117" s="5"/>
      <c r="VWV117" s="5"/>
      <c r="VWW117" s="5"/>
      <c r="VWX117" s="5"/>
      <c r="VWY117" s="5"/>
      <c r="VWZ117" s="5"/>
      <c r="VXA117" s="5"/>
      <c r="VXB117" s="5"/>
      <c r="VXC117" s="5"/>
      <c r="VXD117" s="5"/>
      <c r="VXE117" s="5"/>
      <c r="VXF117" s="5"/>
      <c r="VXG117" s="5"/>
      <c r="VXH117" s="5"/>
      <c r="VXI117" s="5"/>
      <c r="VXJ117" s="5"/>
      <c r="VXK117" s="5"/>
      <c r="VXL117" s="5"/>
      <c r="VXM117" s="5"/>
      <c r="VXN117" s="5"/>
      <c r="VXO117" s="5"/>
      <c r="VXP117" s="5"/>
      <c r="VXQ117" s="5"/>
      <c r="VXR117" s="5"/>
      <c r="VXS117" s="5"/>
      <c r="VXT117" s="5"/>
      <c r="VXU117" s="5"/>
      <c r="VXV117" s="5"/>
      <c r="VXW117" s="5"/>
      <c r="VXX117" s="5"/>
      <c r="VXY117" s="5"/>
      <c r="VXZ117" s="5"/>
      <c r="VYA117" s="5"/>
      <c r="VYB117" s="5"/>
      <c r="VYC117" s="5"/>
      <c r="VYD117" s="5"/>
      <c r="VYE117" s="5"/>
      <c r="VYF117" s="5"/>
      <c r="VYG117" s="5"/>
      <c r="VYH117" s="5"/>
      <c r="VYI117" s="5"/>
      <c r="VYJ117" s="5"/>
      <c r="VYK117" s="5"/>
      <c r="VYL117" s="5"/>
      <c r="VYM117" s="5"/>
      <c r="VYN117" s="5"/>
      <c r="VYO117" s="5"/>
      <c r="VYP117" s="5"/>
      <c r="VYQ117" s="5"/>
      <c r="VYR117" s="5"/>
      <c r="VYS117" s="5"/>
      <c r="VYT117" s="5"/>
      <c r="VYU117" s="5"/>
      <c r="VYV117" s="5"/>
      <c r="VYW117" s="5"/>
      <c r="VYX117" s="5"/>
      <c r="VYY117" s="5"/>
      <c r="VYZ117" s="5"/>
      <c r="VZA117" s="5"/>
      <c r="VZB117" s="5"/>
      <c r="VZC117" s="5"/>
      <c r="VZD117" s="5"/>
      <c r="VZE117" s="5"/>
      <c r="VZF117" s="5"/>
      <c r="VZG117" s="5"/>
      <c r="VZH117" s="5"/>
      <c r="VZI117" s="5"/>
      <c r="VZJ117" s="5"/>
      <c r="VZK117" s="5"/>
      <c r="VZL117" s="5"/>
      <c r="VZM117" s="5"/>
      <c r="VZN117" s="5"/>
      <c r="VZO117" s="5"/>
      <c r="VZP117" s="5"/>
      <c r="VZQ117" s="5"/>
      <c r="VZR117" s="5"/>
      <c r="VZS117" s="5"/>
      <c r="VZT117" s="5"/>
      <c r="VZU117" s="5"/>
      <c r="VZV117" s="5"/>
      <c r="VZW117" s="5"/>
      <c r="VZX117" s="5"/>
      <c r="VZY117" s="5"/>
      <c r="VZZ117" s="5"/>
      <c r="WAA117" s="5"/>
      <c r="WAB117" s="5"/>
      <c r="WAC117" s="5"/>
      <c r="WAD117" s="5"/>
      <c r="WAE117" s="5"/>
      <c r="WAF117" s="5"/>
      <c r="WAG117" s="5"/>
      <c r="WAH117" s="5"/>
      <c r="WAI117" s="5"/>
      <c r="WAJ117" s="5"/>
      <c r="WAK117" s="5"/>
      <c r="WAL117" s="5"/>
      <c r="WAM117" s="5"/>
      <c r="WAN117" s="5"/>
      <c r="WAO117" s="5"/>
      <c r="WAP117" s="5"/>
      <c r="WAQ117" s="5"/>
      <c r="WAR117" s="5"/>
      <c r="WAS117" s="5"/>
      <c r="WAT117" s="5"/>
      <c r="WAU117" s="5"/>
      <c r="WAV117" s="5"/>
      <c r="WAW117" s="5"/>
      <c r="WAX117" s="5"/>
      <c r="WAY117" s="5"/>
      <c r="WAZ117" s="5"/>
      <c r="WBA117" s="5"/>
      <c r="WBB117" s="5"/>
      <c r="WBC117" s="5"/>
      <c r="WBD117" s="5"/>
      <c r="WBE117" s="5"/>
      <c r="WBF117" s="5"/>
      <c r="WBG117" s="5"/>
      <c r="WBH117" s="5"/>
      <c r="WBI117" s="5"/>
      <c r="WBJ117" s="5"/>
      <c r="WBK117" s="5"/>
      <c r="WBL117" s="5"/>
      <c r="WBM117" s="5"/>
      <c r="WBN117" s="5"/>
      <c r="WBO117" s="5"/>
      <c r="WBP117" s="5"/>
      <c r="WBQ117" s="5"/>
      <c r="WBR117" s="5"/>
      <c r="WBS117" s="5"/>
      <c r="WBT117" s="5"/>
      <c r="WBU117" s="5"/>
      <c r="WBV117" s="5"/>
      <c r="WBW117" s="5"/>
      <c r="WBX117" s="5"/>
      <c r="WBY117" s="5"/>
      <c r="WBZ117" s="5"/>
      <c r="WCA117" s="5"/>
      <c r="WCB117" s="5"/>
      <c r="WCC117" s="5"/>
      <c r="WCD117" s="5"/>
      <c r="WCE117" s="5"/>
      <c r="WCF117" s="5"/>
      <c r="WCG117" s="5"/>
      <c r="WCH117" s="5"/>
      <c r="WCI117" s="5"/>
      <c r="WCJ117" s="5"/>
      <c r="WCK117" s="5"/>
      <c r="WCL117" s="5"/>
      <c r="WCM117" s="5"/>
      <c r="WCN117" s="5"/>
      <c r="WCO117" s="5"/>
      <c r="WCP117" s="5"/>
      <c r="WCQ117" s="5"/>
      <c r="WCR117" s="5"/>
      <c r="WCS117" s="5"/>
      <c r="WCT117" s="5"/>
      <c r="WCU117" s="5"/>
      <c r="WCV117" s="5"/>
      <c r="WCW117" s="5"/>
      <c r="WCX117" s="5"/>
      <c r="WCY117" s="5"/>
      <c r="WCZ117" s="5"/>
      <c r="WDA117" s="5"/>
      <c r="WDB117" s="5"/>
      <c r="WDC117" s="5"/>
      <c r="WDD117" s="5"/>
      <c r="WDE117" s="5"/>
      <c r="WDF117" s="5"/>
      <c r="WDG117" s="5"/>
      <c r="WDH117" s="5"/>
      <c r="WDI117" s="5"/>
      <c r="WDJ117" s="5"/>
      <c r="WDK117" s="5"/>
      <c r="WDL117" s="5"/>
      <c r="WDM117" s="5"/>
      <c r="WDN117" s="5"/>
      <c r="WDO117" s="5"/>
      <c r="WDP117" s="5"/>
      <c r="WDQ117" s="5"/>
      <c r="WDR117" s="5"/>
      <c r="WDS117" s="5"/>
      <c r="WDT117" s="5"/>
      <c r="WDU117" s="5"/>
      <c r="WDV117" s="5"/>
      <c r="WDW117" s="5"/>
      <c r="WDX117" s="5"/>
      <c r="WDY117" s="5"/>
      <c r="WDZ117" s="5"/>
      <c r="WEA117" s="5"/>
      <c r="WEB117" s="5"/>
      <c r="WEC117" s="5"/>
      <c r="WED117" s="5"/>
      <c r="WEE117" s="5"/>
      <c r="WEF117" s="5"/>
      <c r="WEG117" s="5"/>
      <c r="WEH117" s="5"/>
      <c r="WEI117" s="5"/>
      <c r="WEJ117" s="5"/>
      <c r="WEK117" s="5"/>
      <c r="WEL117" s="5"/>
      <c r="WEM117" s="5"/>
      <c r="WEN117" s="5"/>
      <c r="WEO117" s="5"/>
      <c r="WEP117" s="5"/>
      <c r="WEQ117" s="5"/>
      <c r="WER117" s="5"/>
      <c r="WES117" s="5"/>
      <c r="WET117" s="5"/>
      <c r="WEU117" s="5"/>
      <c r="WEV117" s="5"/>
      <c r="WEW117" s="5"/>
      <c r="WEX117" s="5"/>
      <c r="WEY117" s="5"/>
      <c r="WEZ117" s="5"/>
      <c r="WFA117" s="5"/>
      <c r="WFB117" s="5"/>
      <c r="WFC117" s="5"/>
      <c r="WFD117" s="5"/>
      <c r="WFE117" s="5"/>
      <c r="WFF117" s="5"/>
      <c r="WFG117" s="5"/>
      <c r="WFH117" s="5"/>
      <c r="WFI117" s="5"/>
      <c r="WFJ117" s="5"/>
      <c r="WFK117" s="5"/>
      <c r="WFL117" s="5"/>
      <c r="WFM117" s="5"/>
      <c r="WFN117" s="5"/>
      <c r="WFO117" s="5"/>
      <c r="WFP117" s="5"/>
      <c r="WFQ117" s="5"/>
      <c r="WFR117" s="5"/>
      <c r="WFS117" s="5"/>
      <c r="WFT117" s="5"/>
      <c r="WFU117" s="5"/>
      <c r="WFV117" s="5"/>
      <c r="WFW117" s="5"/>
      <c r="WFX117" s="5"/>
      <c r="WFY117" s="5"/>
      <c r="WFZ117" s="5"/>
      <c r="WGA117" s="5"/>
      <c r="WGB117" s="5"/>
      <c r="WGC117" s="5"/>
      <c r="WGD117" s="5"/>
      <c r="WGE117" s="5"/>
      <c r="WGF117" s="5"/>
      <c r="WGG117" s="5"/>
      <c r="WGH117" s="5"/>
      <c r="WGI117" s="5"/>
      <c r="WGJ117" s="5"/>
      <c r="WGK117" s="5"/>
      <c r="WGL117" s="5"/>
      <c r="WGM117" s="5"/>
      <c r="WGN117" s="5"/>
      <c r="WGO117" s="5"/>
      <c r="WGP117" s="5"/>
      <c r="WGQ117" s="5"/>
      <c r="WGR117" s="5"/>
      <c r="WGS117" s="5"/>
      <c r="WGT117" s="5"/>
      <c r="WGU117" s="5"/>
      <c r="WGV117" s="5"/>
      <c r="WGW117" s="5"/>
      <c r="WGX117" s="5"/>
      <c r="WGY117" s="5"/>
      <c r="WGZ117" s="5"/>
      <c r="WHA117" s="5"/>
      <c r="WHB117" s="5"/>
      <c r="WHC117" s="5"/>
      <c r="WHD117" s="5"/>
      <c r="WHE117" s="5"/>
      <c r="WHF117" s="5"/>
      <c r="WHG117" s="5"/>
      <c r="WHH117" s="5"/>
      <c r="WHI117" s="5"/>
      <c r="WHJ117" s="5"/>
      <c r="WHK117" s="5"/>
      <c r="WHL117" s="5"/>
      <c r="WHM117" s="5"/>
      <c r="WHN117" s="5"/>
      <c r="WHO117" s="5"/>
      <c r="WHP117" s="5"/>
      <c r="WHQ117" s="5"/>
      <c r="WHR117" s="5"/>
      <c r="WHS117" s="5"/>
      <c r="WHT117" s="5"/>
      <c r="WHU117" s="5"/>
      <c r="WHV117" s="5"/>
      <c r="WHW117" s="5"/>
      <c r="WHX117" s="5"/>
      <c r="WHY117" s="5"/>
      <c r="WHZ117" s="5"/>
      <c r="WIA117" s="5"/>
      <c r="WIB117" s="5"/>
      <c r="WIC117" s="5"/>
      <c r="WID117" s="5"/>
      <c r="WIE117" s="5"/>
      <c r="WIF117" s="5"/>
      <c r="WIG117" s="5"/>
      <c r="WIH117" s="5"/>
      <c r="WII117" s="5"/>
      <c r="WIJ117" s="5"/>
      <c r="WIK117" s="5"/>
      <c r="WIL117" s="5"/>
      <c r="WIM117" s="5"/>
      <c r="WIN117" s="5"/>
      <c r="WIO117" s="5"/>
      <c r="WIP117" s="5"/>
      <c r="WIQ117" s="5"/>
      <c r="WIR117" s="5"/>
      <c r="WIS117" s="5"/>
      <c r="WIT117" s="5"/>
      <c r="WIU117" s="5"/>
      <c r="WIV117" s="5"/>
      <c r="WIW117" s="5"/>
      <c r="WIX117" s="5"/>
      <c r="WIY117" s="5"/>
      <c r="WIZ117" s="5"/>
      <c r="WJA117" s="5"/>
      <c r="WJB117" s="5"/>
      <c r="WJC117" s="5"/>
      <c r="WJD117" s="5"/>
      <c r="WJE117" s="5"/>
      <c r="WJF117" s="5"/>
      <c r="WJG117" s="5"/>
      <c r="WJH117" s="5"/>
      <c r="WJI117" s="5"/>
      <c r="WJJ117" s="5"/>
      <c r="WJK117" s="5"/>
      <c r="WJL117" s="5"/>
      <c r="WJM117" s="5"/>
      <c r="WJN117" s="5"/>
      <c r="WJO117" s="5"/>
      <c r="WJP117" s="5"/>
      <c r="WJQ117" s="5"/>
      <c r="WJR117" s="5"/>
      <c r="WJS117" s="5"/>
      <c r="WJT117" s="5"/>
      <c r="WJU117" s="5"/>
      <c r="WJV117" s="5"/>
      <c r="WJW117" s="5"/>
      <c r="WJX117" s="5"/>
      <c r="WJY117" s="5"/>
      <c r="WJZ117" s="5"/>
      <c r="WKA117" s="5"/>
      <c r="WKB117" s="5"/>
      <c r="WKC117" s="5"/>
      <c r="WKD117" s="5"/>
      <c r="WKE117" s="5"/>
      <c r="WKF117" s="5"/>
      <c r="WKG117" s="5"/>
      <c r="WKH117" s="5"/>
      <c r="WKI117" s="5"/>
      <c r="WKJ117" s="5"/>
      <c r="WKK117" s="5"/>
      <c r="WKL117" s="5"/>
      <c r="WKM117" s="5"/>
      <c r="WKN117" s="5"/>
      <c r="WKO117" s="5"/>
      <c r="WKP117" s="5"/>
      <c r="WKQ117" s="5"/>
      <c r="WKR117" s="5"/>
      <c r="WKS117" s="5"/>
      <c r="WKT117" s="5"/>
      <c r="WKU117" s="5"/>
      <c r="WKV117" s="5"/>
      <c r="WKW117" s="5"/>
      <c r="WKX117" s="5"/>
      <c r="WKY117" s="5"/>
      <c r="WKZ117" s="5"/>
      <c r="WLA117" s="5"/>
      <c r="WLB117" s="5"/>
      <c r="WLC117" s="5"/>
      <c r="WLD117" s="5"/>
      <c r="WLE117" s="5"/>
      <c r="WLF117" s="5"/>
      <c r="WLG117" s="5"/>
      <c r="WLH117" s="5"/>
      <c r="WLI117" s="5"/>
      <c r="WLJ117" s="5"/>
      <c r="WLK117" s="5"/>
      <c r="WLL117" s="5"/>
      <c r="WLM117" s="5"/>
      <c r="WLN117" s="5"/>
      <c r="WLO117" s="5"/>
      <c r="WLP117" s="5"/>
      <c r="WLQ117" s="5"/>
      <c r="WLR117" s="5"/>
      <c r="WLS117" s="5"/>
      <c r="WLT117" s="5"/>
      <c r="WLU117" s="5"/>
      <c r="WLV117" s="5"/>
      <c r="WLW117" s="5"/>
      <c r="WLX117" s="5"/>
      <c r="WLY117" s="5"/>
      <c r="WLZ117" s="5"/>
      <c r="WMA117" s="5"/>
      <c r="WMB117" s="5"/>
      <c r="WMC117" s="5"/>
      <c r="WMD117" s="5"/>
      <c r="WME117" s="5"/>
      <c r="WMF117" s="5"/>
      <c r="WMG117" s="5"/>
      <c r="WMH117" s="5"/>
      <c r="WMI117" s="5"/>
      <c r="WMJ117" s="5"/>
      <c r="WMK117" s="5"/>
      <c r="WML117" s="5"/>
      <c r="WMM117" s="5"/>
      <c r="WMN117" s="5"/>
      <c r="WMO117" s="5"/>
      <c r="WMP117" s="5"/>
      <c r="WMQ117" s="5"/>
      <c r="WMR117" s="5"/>
      <c r="WMS117" s="5"/>
      <c r="WMT117" s="5"/>
      <c r="WMU117" s="5"/>
      <c r="WMV117" s="5"/>
      <c r="WMW117" s="5"/>
      <c r="WMX117" s="5"/>
      <c r="WMY117" s="5"/>
      <c r="WMZ117" s="5"/>
      <c r="WNA117" s="5"/>
      <c r="WNB117" s="5"/>
      <c r="WNC117" s="5"/>
      <c r="WND117" s="5"/>
      <c r="WNE117" s="5"/>
      <c r="WNF117" s="5"/>
      <c r="WNG117" s="5"/>
      <c r="WNH117" s="5"/>
      <c r="WNI117" s="5"/>
      <c r="WNJ117" s="5"/>
      <c r="WNK117" s="5"/>
      <c r="WNL117" s="5"/>
      <c r="WNM117" s="5"/>
      <c r="WNN117" s="5"/>
      <c r="WNO117" s="5"/>
      <c r="WNP117" s="5"/>
      <c r="WNQ117" s="5"/>
      <c r="WNR117" s="5"/>
      <c r="WNS117" s="5"/>
      <c r="WNT117" s="5"/>
      <c r="WNU117" s="5"/>
      <c r="WNV117" s="5"/>
      <c r="WNW117" s="5"/>
      <c r="WNX117" s="5"/>
      <c r="WNY117" s="5"/>
      <c r="WNZ117" s="5"/>
      <c r="WOA117" s="5"/>
      <c r="WOB117" s="5"/>
      <c r="WOC117" s="5"/>
      <c r="WOD117" s="5"/>
      <c r="WOE117" s="5"/>
      <c r="WOF117" s="5"/>
      <c r="WOG117" s="5"/>
      <c r="WOH117" s="5"/>
      <c r="WOI117" s="5"/>
      <c r="WOJ117" s="5"/>
      <c r="WOK117" s="5"/>
      <c r="WOL117" s="5"/>
      <c r="WOM117" s="5"/>
      <c r="WON117" s="5"/>
      <c r="WOO117" s="5"/>
      <c r="WOP117" s="5"/>
      <c r="WOQ117" s="5"/>
      <c r="WOR117" s="5"/>
      <c r="WOS117" s="5"/>
      <c r="WOT117" s="5"/>
      <c r="WOU117" s="5"/>
      <c r="WOV117" s="5"/>
      <c r="WOW117" s="5"/>
      <c r="WOX117" s="5"/>
      <c r="WOY117" s="5"/>
      <c r="WOZ117" s="5"/>
      <c r="WPA117" s="5"/>
      <c r="WPB117" s="5"/>
      <c r="WPC117" s="5"/>
      <c r="WPD117" s="5"/>
      <c r="WPE117" s="5"/>
      <c r="WPF117" s="5"/>
      <c r="WPG117" s="5"/>
      <c r="WPH117" s="5"/>
      <c r="WPI117" s="5"/>
      <c r="WPJ117" s="5"/>
      <c r="WPK117" s="5"/>
      <c r="WPL117" s="5"/>
      <c r="WPM117" s="5"/>
      <c r="WPN117" s="5"/>
      <c r="WPO117" s="5"/>
      <c r="WPP117" s="5"/>
      <c r="WPQ117" s="5"/>
      <c r="WPR117" s="5"/>
      <c r="WPS117" s="5"/>
      <c r="WPT117" s="5"/>
      <c r="WPU117" s="5"/>
      <c r="WPV117" s="5"/>
      <c r="WPW117" s="5"/>
      <c r="WPX117" s="5"/>
      <c r="WPY117" s="5"/>
      <c r="WPZ117" s="5"/>
      <c r="WQA117" s="5"/>
      <c r="WQB117" s="5"/>
      <c r="WQC117" s="5"/>
      <c r="WQD117" s="5"/>
      <c r="WQE117" s="5"/>
      <c r="WQF117" s="5"/>
      <c r="WQG117" s="5"/>
      <c r="WQH117" s="5"/>
      <c r="WQI117" s="5"/>
      <c r="WQJ117" s="5"/>
      <c r="WQK117" s="5"/>
      <c r="WQL117" s="5"/>
      <c r="WQM117" s="5"/>
      <c r="WQN117" s="5"/>
      <c r="WQO117" s="5"/>
      <c r="WQP117" s="5"/>
      <c r="WQQ117" s="5"/>
      <c r="WQR117" s="5"/>
      <c r="WQS117" s="5"/>
      <c r="WQT117" s="5"/>
      <c r="WQU117" s="5"/>
      <c r="WQV117" s="5"/>
      <c r="WQW117" s="5"/>
      <c r="WQX117" s="5"/>
      <c r="WQY117" s="5"/>
      <c r="WQZ117" s="5"/>
      <c r="WRA117" s="5"/>
      <c r="WRB117" s="5"/>
      <c r="WRC117" s="5"/>
      <c r="WRD117" s="5"/>
      <c r="WRE117" s="5"/>
      <c r="WRF117" s="5"/>
      <c r="WRG117" s="5"/>
      <c r="WRH117" s="5"/>
      <c r="WRI117" s="5"/>
      <c r="WRJ117" s="5"/>
      <c r="WRK117" s="5"/>
      <c r="WRL117" s="5"/>
      <c r="WRM117" s="5"/>
      <c r="WRN117" s="5"/>
      <c r="WRO117" s="5"/>
      <c r="WRP117" s="5"/>
      <c r="WRQ117" s="5"/>
      <c r="WRR117" s="5"/>
      <c r="WRS117" s="5"/>
      <c r="WRT117" s="5"/>
      <c r="WRU117" s="5"/>
      <c r="WRV117" s="5"/>
      <c r="WRW117" s="5"/>
      <c r="WRX117" s="5"/>
      <c r="WRY117" s="5"/>
      <c r="WRZ117" s="5"/>
      <c r="WSA117" s="5"/>
      <c r="WSB117" s="5"/>
      <c r="WSC117" s="5"/>
      <c r="WSD117" s="5"/>
      <c r="WSE117" s="5"/>
      <c r="WSF117" s="5"/>
      <c r="WSG117" s="5"/>
      <c r="WSH117" s="5"/>
      <c r="WSI117" s="5"/>
      <c r="WSJ117" s="5"/>
      <c r="WSK117" s="5"/>
      <c r="WSL117" s="5"/>
      <c r="WSM117" s="5"/>
      <c r="WSN117" s="5"/>
      <c r="WSO117" s="5"/>
      <c r="WSP117" s="5"/>
      <c r="WSQ117" s="5"/>
      <c r="WSR117" s="5"/>
      <c r="WSS117" s="5"/>
      <c r="WST117" s="5"/>
      <c r="WSU117" s="5"/>
      <c r="WSV117" s="5"/>
      <c r="WSW117" s="5"/>
      <c r="WSX117" s="5"/>
      <c r="WSY117" s="5"/>
      <c r="WSZ117" s="5"/>
      <c r="WTA117" s="5"/>
      <c r="WTB117" s="5"/>
      <c r="WTC117" s="5"/>
      <c r="WTD117" s="5"/>
      <c r="WTE117" s="5"/>
      <c r="WTF117" s="5"/>
      <c r="WTG117" s="5"/>
      <c r="WTH117" s="5"/>
      <c r="WTI117" s="5"/>
      <c r="WTJ117" s="5"/>
      <c r="WTK117" s="5"/>
      <c r="WTL117" s="5"/>
      <c r="WTM117" s="5"/>
      <c r="WTN117" s="5"/>
      <c r="WTO117" s="5"/>
      <c r="WTP117" s="5"/>
      <c r="WTQ117" s="5"/>
      <c r="WTR117" s="5"/>
      <c r="WTS117" s="5"/>
      <c r="WTT117" s="5"/>
      <c r="WTU117" s="5"/>
      <c r="WTV117" s="5"/>
      <c r="WTW117" s="5"/>
      <c r="WTX117" s="5"/>
      <c r="WTY117" s="5"/>
      <c r="WTZ117" s="5"/>
      <c r="WUA117" s="5"/>
      <c r="WUB117" s="5"/>
      <c r="WUC117" s="5"/>
      <c r="WUD117" s="5"/>
      <c r="WUE117" s="5"/>
      <c r="WUF117" s="5"/>
      <c r="WUG117" s="5"/>
      <c r="WUH117" s="5"/>
      <c r="WUI117" s="5"/>
      <c r="WUJ117" s="5"/>
      <c r="WUK117" s="5"/>
      <c r="WUL117" s="5"/>
      <c r="WUM117" s="5"/>
      <c r="WUN117" s="5"/>
      <c r="WUO117" s="5"/>
      <c r="WUP117" s="5"/>
      <c r="WUQ117" s="5"/>
      <c r="WUR117" s="5"/>
      <c r="WUS117" s="5"/>
      <c r="WUT117" s="5"/>
      <c r="WUU117" s="5"/>
      <c r="WUV117" s="5"/>
      <c r="WUW117" s="5"/>
      <c r="WUX117" s="5"/>
      <c r="WUY117" s="5"/>
      <c r="WUZ117" s="5"/>
      <c r="WVA117" s="5"/>
      <c r="WVB117" s="5"/>
      <c r="WVC117" s="5"/>
      <c r="WVD117" s="5"/>
      <c r="WVE117" s="5"/>
      <c r="WVF117" s="5"/>
      <c r="WVG117" s="5"/>
      <c r="WVH117" s="5"/>
      <c r="WVI117" s="5"/>
      <c r="WVJ117" s="5"/>
      <c r="WVK117" s="5"/>
      <c r="WVL117" s="5"/>
      <c r="WVM117" s="5"/>
      <c r="WVN117" s="5"/>
      <c r="WVO117" s="5"/>
      <c r="WVP117" s="5"/>
      <c r="WVQ117" s="5"/>
      <c r="WVR117" s="5"/>
      <c r="WVS117" s="5"/>
      <c r="WVT117" s="5"/>
      <c r="WVU117" s="5"/>
      <c r="WVV117" s="5"/>
      <c r="WVW117" s="5"/>
      <c r="WVX117" s="5"/>
      <c r="WVY117" s="5"/>
      <c r="WVZ117" s="5"/>
      <c r="WWA117" s="5"/>
      <c r="WWB117" s="5"/>
      <c r="WWC117" s="5"/>
      <c r="WWD117" s="5"/>
      <c r="WWE117" s="5"/>
      <c r="WWF117" s="5"/>
      <c r="WWG117" s="5"/>
      <c r="WWH117" s="5"/>
      <c r="WWI117" s="5"/>
      <c r="WWJ117" s="5"/>
      <c r="WWK117" s="5"/>
      <c r="WWL117" s="5"/>
      <c r="WWM117" s="5"/>
      <c r="WWN117" s="5"/>
      <c r="WWO117" s="5"/>
      <c r="WWP117" s="5"/>
      <c r="WWQ117" s="5"/>
      <c r="WWR117" s="5"/>
      <c r="WWS117" s="5"/>
      <c r="WWT117" s="5"/>
      <c r="WWU117" s="5"/>
      <c r="WWV117" s="5"/>
      <c r="WWW117" s="5"/>
      <c r="WWX117" s="5"/>
      <c r="WWY117" s="5"/>
      <c r="WWZ117" s="5"/>
      <c r="WXA117" s="5"/>
      <c r="WXB117" s="5"/>
      <c r="WXC117" s="5"/>
      <c r="WXD117" s="5"/>
      <c r="WXE117" s="5"/>
      <c r="WXF117" s="5"/>
      <c r="WXG117" s="5"/>
      <c r="WXH117" s="5"/>
      <c r="WXI117" s="5"/>
      <c r="WXJ117" s="5"/>
      <c r="WXK117" s="5"/>
      <c r="WXL117" s="5"/>
      <c r="WXM117" s="5"/>
      <c r="WXN117" s="5"/>
      <c r="WXO117" s="5"/>
      <c r="WXP117" s="5"/>
      <c r="WXQ117" s="5"/>
      <c r="WXR117" s="5"/>
      <c r="WXS117" s="5"/>
      <c r="WXT117" s="5"/>
      <c r="WXU117" s="5"/>
      <c r="WXV117" s="5"/>
      <c r="WXW117" s="5"/>
      <c r="WXX117" s="5"/>
      <c r="WXY117" s="5"/>
      <c r="WXZ117" s="5"/>
      <c r="WYA117" s="5"/>
      <c r="WYB117" s="5"/>
      <c r="WYC117" s="5"/>
      <c r="WYD117" s="5"/>
      <c r="WYE117" s="5"/>
      <c r="WYF117" s="5"/>
      <c r="WYG117" s="5"/>
      <c r="WYH117" s="5"/>
      <c r="WYI117" s="5"/>
      <c r="WYJ117" s="5"/>
      <c r="WYK117" s="5"/>
      <c r="WYL117" s="5"/>
      <c r="WYM117" s="5"/>
      <c r="WYN117" s="5"/>
      <c r="WYO117" s="5"/>
      <c r="WYP117" s="5"/>
      <c r="WYQ117" s="5"/>
      <c r="WYR117" s="5"/>
      <c r="WYS117" s="5"/>
      <c r="WYT117" s="5"/>
      <c r="WYU117" s="5"/>
      <c r="WYV117" s="5"/>
      <c r="WYW117" s="5"/>
      <c r="WYX117" s="5"/>
      <c r="WYY117" s="5"/>
      <c r="WYZ117" s="5"/>
      <c r="WZA117" s="5"/>
      <c r="WZB117" s="5"/>
      <c r="WZC117" s="5"/>
      <c r="WZD117" s="5"/>
      <c r="WZE117" s="5"/>
      <c r="WZF117" s="5"/>
      <c r="WZG117" s="5"/>
      <c r="WZH117" s="5"/>
      <c r="WZI117" s="5"/>
      <c r="WZJ117" s="5"/>
      <c r="WZK117" s="5"/>
      <c r="WZL117" s="5"/>
      <c r="WZM117" s="5"/>
      <c r="WZN117" s="5"/>
      <c r="WZO117" s="5"/>
      <c r="WZP117" s="5"/>
      <c r="WZQ117" s="5"/>
      <c r="WZR117" s="5"/>
      <c r="WZS117" s="5"/>
      <c r="WZT117" s="5"/>
      <c r="WZU117" s="5"/>
      <c r="WZV117" s="5"/>
      <c r="WZW117" s="5"/>
      <c r="WZX117" s="5"/>
      <c r="WZY117" s="5"/>
      <c r="WZZ117" s="5"/>
      <c r="XAA117" s="5"/>
      <c r="XAB117" s="5"/>
      <c r="XAC117" s="5"/>
      <c r="XAD117" s="5"/>
      <c r="XAE117" s="5"/>
      <c r="XAF117" s="5"/>
      <c r="XAG117" s="5"/>
      <c r="XAH117" s="5"/>
      <c r="XAI117" s="5"/>
      <c r="XAJ117" s="5"/>
      <c r="XAK117" s="5"/>
      <c r="XAL117" s="5"/>
      <c r="XAM117" s="5"/>
      <c r="XAN117" s="5"/>
      <c r="XAO117" s="5"/>
      <c r="XAP117" s="5"/>
      <c r="XAQ117" s="5"/>
      <c r="XAR117" s="5"/>
      <c r="XAS117" s="5"/>
      <c r="XAT117" s="5"/>
      <c r="XAU117" s="5"/>
      <c r="XAV117" s="5"/>
      <c r="XAW117" s="5"/>
      <c r="XAX117" s="5"/>
      <c r="XAY117" s="5"/>
      <c r="XAZ117" s="5"/>
      <c r="XBA117" s="5"/>
      <c r="XBB117" s="5"/>
      <c r="XBC117" s="5"/>
      <c r="XBD117" s="5"/>
      <c r="XBE117" s="5"/>
      <c r="XBF117" s="5"/>
      <c r="XBG117" s="5"/>
      <c r="XBH117" s="5"/>
      <c r="XBI117" s="5"/>
      <c r="XBJ117" s="5"/>
      <c r="XBK117" s="5"/>
      <c r="XBL117" s="5"/>
      <c r="XBM117" s="5"/>
      <c r="XBN117" s="5"/>
      <c r="XBO117" s="5"/>
      <c r="XBP117" s="5"/>
      <c r="XBQ117" s="5"/>
      <c r="XBR117" s="5"/>
      <c r="XBS117" s="5"/>
      <c r="XBT117" s="5"/>
      <c r="XBU117" s="5"/>
      <c r="XBV117" s="5"/>
      <c r="XBW117" s="5"/>
      <c r="XBX117" s="5"/>
      <c r="XBY117" s="5"/>
      <c r="XBZ117" s="5"/>
      <c r="XCA117" s="5"/>
      <c r="XCB117" s="5"/>
      <c r="XCC117" s="5"/>
      <c r="XCD117" s="5"/>
      <c r="XCE117" s="5"/>
      <c r="XCF117" s="5"/>
      <c r="XCG117" s="5"/>
      <c r="XCH117" s="5"/>
      <c r="XCI117" s="5"/>
      <c r="XCJ117" s="5"/>
      <c r="XCK117" s="5"/>
      <c r="XCL117" s="5"/>
      <c r="XCM117" s="5"/>
      <c r="XCN117" s="5"/>
      <c r="XCO117" s="5"/>
      <c r="XCP117" s="5"/>
      <c r="XCQ117" s="5"/>
      <c r="XCR117" s="5"/>
      <c r="XCS117" s="5"/>
      <c r="XCT117" s="5"/>
      <c r="XCU117" s="5"/>
      <c r="XCV117" s="5"/>
      <c r="XCW117" s="5"/>
      <c r="XCX117" s="5"/>
      <c r="XCY117" s="5"/>
      <c r="XCZ117" s="5"/>
      <c r="XDA117" s="5"/>
      <c r="XDB117" s="5"/>
      <c r="XDC117" s="5"/>
      <c r="XDD117" s="5"/>
      <c r="XDE117" s="5"/>
      <c r="XDF117" s="5"/>
      <c r="XDG117" s="5"/>
      <c r="XDH117" s="5"/>
      <c r="XDI117" s="5"/>
      <c r="XDJ117" s="5"/>
      <c r="XDK117" s="5"/>
      <c r="XDL117" s="5"/>
      <c r="XDM117" s="5"/>
      <c r="XDN117" s="5"/>
      <c r="XDO117" s="5"/>
      <c r="XDP117" s="5"/>
      <c r="XDQ117" s="5"/>
      <c r="XDR117" s="5"/>
      <c r="XDS117" s="5"/>
      <c r="XDT117" s="5"/>
      <c r="XDU117" s="5"/>
      <c r="XDV117" s="5"/>
      <c r="XDW117" s="5"/>
      <c r="XDX117" s="5"/>
      <c r="XDY117" s="5"/>
      <c r="XDZ117" s="5"/>
      <c r="XEA117" s="5"/>
      <c r="XEB117" s="5"/>
      <c r="XEC117" s="5"/>
      <c r="XED117" s="5"/>
      <c r="XEE117" s="5"/>
      <c r="XEF117" s="5"/>
      <c r="XEG117" s="5"/>
      <c r="XEH117" s="5"/>
      <c r="XEI117" s="5"/>
      <c r="XEJ117" s="5"/>
      <c r="XEK117" s="5"/>
      <c r="XEL117" s="5"/>
      <c r="XEM117" s="5"/>
      <c r="XEN117" s="5"/>
      <c r="XEO117" s="5"/>
      <c r="XEP117" s="5"/>
      <c r="XEQ117" s="5"/>
      <c r="XER117" s="5"/>
      <c r="XES117" s="5"/>
      <c r="XET117" s="5"/>
      <c r="XEU117" s="5"/>
      <c r="XEV117" s="5"/>
      <c r="XEW117" s="5"/>
      <c r="XEX117" s="5"/>
      <c r="XEY117" s="5"/>
      <c r="XEZ117" s="5"/>
      <c r="XFA117" s="5"/>
      <c r="XFB117" s="5"/>
    </row>
    <row r="118" s="5" customFormat="1" ht="32.1" hidden="1" customHeight="1" spans="1:15">
      <c r="A118" s="20">
        <v>7</v>
      </c>
      <c r="B118" s="21" t="s">
        <v>596</v>
      </c>
      <c r="C118" s="22" t="s">
        <v>597</v>
      </c>
      <c r="D118" s="23" t="s">
        <v>27</v>
      </c>
      <c r="E118" s="24">
        <v>16363.3809629</v>
      </c>
      <c r="F118" s="24">
        <v>12636.2952331</v>
      </c>
      <c r="G118" s="24">
        <v>38300.3931162</v>
      </c>
      <c r="H118" s="25">
        <f t="shared" si="11"/>
        <v>2.03098276905358</v>
      </c>
      <c r="I118" s="46" t="s">
        <v>647</v>
      </c>
      <c r="J118" s="47" t="s">
        <v>648</v>
      </c>
      <c r="K118" s="48">
        <v>200</v>
      </c>
      <c r="L118" s="48">
        <v>200</v>
      </c>
      <c r="M118" s="48">
        <v>0</v>
      </c>
      <c r="N118" s="20"/>
      <c r="O118" s="20"/>
    </row>
    <row r="119" s="5" customFormat="1" ht="32.1" customHeight="1" spans="1:15">
      <c r="A119" s="20">
        <v>8</v>
      </c>
      <c r="B119" s="21" t="s">
        <v>604</v>
      </c>
      <c r="C119" s="22" t="s">
        <v>605</v>
      </c>
      <c r="D119" s="23" t="s">
        <v>118</v>
      </c>
      <c r="E119" s="24">
        <v>327.9762052</v>
      </c>
      <c r="F119" s="24">
        <v>783.3451041</v>
      </c>
      <c r="G119" s="24">
        <v>11397.427964</v>
      </c>
      <c r="H119" s="25">
        <f t="shared" si="11"/>
        <v>13.5496894080863</v>
      </c>
      <c r="I119" s="46" t="s">
        <v>647</v>
      </c>
      <c r="J119" s="47" t="s">
        <v>650</v>
      </c>
      <c r="K119" s="48">
        <v>1700</v>
      </c>
      <c r="L119" s="48">
        <v>200</v>
      </c>
      <c r="M119" s="48">
        <v>1500</v>
      </c>
      <c r="N119" s="20"/>
      <c r="O119" s="20"/>
    </row>
    <row r="120" s="7" customFormat="1" spans="1:16382">
      <c r="A120" s="6"/>
      <c r="B120" s="55"/>
      <c r="C120" s="5"/>
      <c r="D120" s="5"/>
      <c r="E120" s="56"/>
      <c r="F120" s="56"/>
      <c r="G120" s="56"/>
      <c r="H120" s="56"/>
      <c r="I120" s="5"/>
      <c r="J120" s="55"/>
      <c r="K120" s="56"/>
      <c r="L120" s="56"/>
      <c r="M120" s="56"/>
      <c r="N120" s="6"/>
      <c r="O120" s="6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  <c r="AMB120" s="5"/>
      <c r="AMC120" s="5"/>
      <c r="AMD120" s="5"/>
      <c r="AME120" s="5"/>
      <c r="AMF120" s="5"/>
      <c r="AMG120" s="5"/>
      <c r="AMH120" s="5"/>
      <c r="AMI120" s="5"/>
      <c r="AMJ120" s="5"/>
      <c r="AMK120" s="5"/>
      <c r="AML120" s="5"/>
      <c r="AMM120" s="5"/>
      <c r="AMN120" s="5"/>
      <c r="AMO120" s="5"/>
      <c r="AMP120" s="5"/>
      <c r="AMQ120" s="5"/>
      <c r="AMR120" s="5"/>
      <c r="AMS120" s="5"/>
      <c r="AMT120" s="5"/>
      <c r="AMU120" s="5"/>
      <c r="AMV120" s="5"/>
      <c r="AMW120" s="5"/>
      <c r="AMX120" s="5"/>
      <c r="AMY120" s="5"/>
      <c r="AMZ120" s="5"/>
      <c r="ANA120" s="5"/>
      <c r="ANB120" s="5"/>
      <c r="ANC120" s="5"/>
      <c r="AND120" s="5"/>
      <c r="ANE120" s="5"/>
      <c r="ANF120" s="5"/>
      <c r="ANG120" s="5"/>
      <c r="ANH120" s="5"/>
      <c r="ANI120" s="5"/>
      <c r="ANJ120" s="5"/>
      <c r="ANK120" s="5"/>
      <c r="ANL120" s="5"/>
      <c r="ANM120" s="5"/>
      <c r="ANN120" s="5"/>
      <c r="ANO120" s="5"/>
      <c r="ANP120" s="5"/>
      <c r="ANQ120" s="5"/>
      <c r="ANR120" s="5"/>
      <c r="ANS120" s="5"/>
      <c r="ANT120" s="5"/>
      <c r="ANU120" s="5"/>
      <c r="ANV120" s="5"/>
      <c r="ANW120" s="5"/>
      <c r="ANX120" s="5"/>
      <c r="ANY120" s="5"/>
      <c r="ANZ120" s="5"/>
      <c r="AOA120" s="5"/>
      <c r="AOB120" s="5"/>
      <c r="AOC120" s="5"/>
      <c r="AOD120" s="5"/>
      <c r="AOE120" s="5"/>
      <c r="AOF120" s="5"/>
      <c r="AOG120" s="5"/>
      <c r="AOH120" s="5"/>
      <c r="AOI120" s="5"/>
      <c r="AOJ120" s="5"/>
      <c r="AOK120" s="5"/>
      <c r="AOL120" s="5"/>
      <c r="AOM120" s="5"/>
      <c r="AON120" s="5"/>
      <c r="AOO120" s="5"/>
      <c r="AOP120" s="5"/>
      <c r="AOQ120" s="5"/>
      <c r="AOR120" s="5"/>
      <c r="AOS120" s="5"/>
      <c r="AOT120" s="5"/>
      <c r="AOU120" s="5"/>
      <c r="AOV120" s="5"/>
      <c r="AOW120" s="5"/>
      <c r="AOX120" s="5"/>
      <c r="AOY120" s="5"/>
      <c r="AOZ120" s="5"/>
      <c r="APA120" s="5"/>
      <c r="APB120" s="5"/>
      <c r="APC120" s="5"/>
      <c r="APD120" s="5"/>
      <c r="APE120" s="5"/>
      <c r="APF120" s="5"/>
      <c r="APG120" s="5"/>
      <c r="APH120" s="5"/>
      <c r="API120" s="5"/>
      <c r="APJ120" s="5"/>
      <c r="APK120" s="5"/>
      <c r="APL120" s="5"/>
      <c r="APM120" s="5"/>
      <c r="APN120" s="5"/>
      <c r="APO120" s="5"/>
      <c r="APP120" s="5"/>
      <c r="APQ120" s="5"/>
      <c r="APR120" s="5"/>
      <c r="APS120" s="5"/>
      <c r="APT120" s="5"/>
      <c r="APU120" s="5"/>
      <c r="APV120" s="5"/>
      <c r="APW120" s="5"/>
      <c r="APX120" s="5"/>
      <c r="APY120" s="5"/>
      <c r="APZ120" s="5"/>
      <c r="AQA120" s="5"/>
      <c r="AQB120" s="5"/>
      <c r="AQC120" s="5"/>
      <c r="AQD120" s="5"/>
      <c r="AQE120" s="5"/>
      <c r="AQF120" s="5"/>
      <c r="AQG120" s="5"/>
      <c r="AQH120" s="5"/>
      <c r="AQI120" s="5"/>
      <c r="AQJ120" s="5"/>
      <c r="AQK120" s="5"/>
      <c r="AQL120" s="5"/>
      <c r="AQM120" s="5"/>
      <c r="AQN120" s="5"/>
      <c r="AQO120" s="5"/>
      <c r="AQP120" s="5"/>
      <c r="AQQ120" s="5"/>
      <c r="AQR120" s="5"/>
      <c r="AQS120" s="5"/>
      <c r="AQT120" s="5"/>
      <c r="AQU120" s="5"/>
      <c r="AQV120" s="5"/>
      <c r="AQW120" s="5"/>
      <c r="AQX120" s="5"/>
      <c r="AQY120" s="5"/>
      <c r="AQZ120" s="5"/>
      <c r="ARA120" s="5"/>
      <c r="ARB120" s="5"/>
      <c r="ARC120" s="5"/>
      <c r="ARD120" s="5"/>
      <c r="ARE120" s="5"/>
      <c r="ARF120" s="5"/>
      <c r="ARG120" s="5"/>
      <c r="ARH120" s="5"/>
      <c r="ARI120" s="5"/>
      <c r="ARJ120" s="5"/>
      <c r="ARK120" s="5"/>
      <c r="ARL120" s="5"/>
      <c r="ARM120" s="5"/>
      <c r="ARN120" s="5"/>
      <c r="ARO120" s="5"/>
      <c r="ARP120" s="5"/>
      <c r="ARQ120" s="5"/>
      <c r="ARR120" s="5"/>
      <c r="ARS120" s="5"/>
      <c r="ART120" s="5"/>
      <c r="ARU120" s="5"/>
      <c r="ARV120" s="5"/>
      <c r="ARW120" s="5"/>
      <c r="ARX120" s="5"/>
      <c r="ARY120" s="5"/>
      <c r="ARZ120" s="5"/>
      <c r="ASA120" s="5"/>
      <c r="ASB120" s="5"/>
      <c r="ASC120" s="5"/>
      <c r="ASD120" s="5"/>
      <c r="ASE120" s="5"/>
      <c r="ASF120" s="5"/>
      <c r="ASG120" s="5"/>
      <c r="ASH120" s="5"/>
      <c r="ASI120" s="5"/>
      <c r="ASJ120" s="5"/>
      <c r="ASK120" s="5"/>
      <c r="ASL120" s="5"/>
      <c r="ASM120" s="5"/>
      <c r="ASN120" s="5"/>
      <c r="ASO120" s="5"/>
      <c r="ASP120" s="5"/>
      <c r="ASQ120" s="5"/>
      <c r="ASR120" s="5"/>
      <c r="ASS120" s="5"/>
      <c r="AST120" s="5"/>
      <c r="ASU120" s="5"/>
      <c r="ASV120" s="5"/>
      <c r="ASW120" s="5"/>
      <c r="ASX120" s="5"/>
      <c r="ASY120" s="5"/>
      <c r="ASZ120" s="5"/>
      <c r="ATA120" s="5"/>
      <c r="ATB120" s="5"/>
      <c r="ATC120" s="5"/>
      <c r="ATD120" s="5"/>
      <c r="ATE120" s="5"/>
      <c r="ATF120" s="5"/>
      <c r="ATG120" s="5"/>
      <c r="ATH120" s="5"/>
      <c r="ATI120" s="5"/>
      <c r="ATJ120" s="5"/>
      <c r="ATK120" s="5"/>
      <c r="ATL120" s="5"/>
      <c r="ATM120" s="5"/>
      <c r="ATN120" s="5"/>
      <c r="ATO120" s="5"/>
      <c r="ATP120" s="5"/>
      <c r="ATQ120" s="5"/>
      <c r="ATR120" s="5"/>
      <c r="ATS120" s="5"/>
      <c r="ATT120" s="5"/>
      <c r="ATU120" s="5"/>
      <c r="ATV120" s="5"/>
      <c r="ATW120" s="5"/>
      <c r="ATX120" s="5"/>
      <c r="ATY120" s="5"/>
      <c r="ATZ120" s="5"/>
      <c r="AUA120" s="5"/>
      <c r="AUB120" s="5"/>
      <c r="AUC120" s="5"/>
      <c r="AUD120" s="5"/>
      <c r="AUE120" s="5"/>
      <c r="AUF120" s="5"/>
      <c r="AUG120" s="5"/>
      <c r="AUH120" s="5"/>
      <c r="AUI120" s="5"/>
      <c r="AUJ120" s="5"/>
      <c r="AUK120" s="5"/>
      <c r="AUL120" s="5"/>
      <c r="AUM120" s="5"/>
      <c r="AUN120" s="5"/>
      <c r="AUO120" s="5"/>
      <c r="AUP120" s="5"/>
      <c r="AUQ120" s="5"/>
      <c r="AUR120" s="5"/>
      <c r="AUS120" s="5"/>
      <c r="AUT120" s="5"/>
      <c r="AUU120" s="5"/>
      <c r="AUV120" s="5"/>
      <c r="AUW120" s="5"/>
      <c r="AUX120" s="5"/>
      <c r="AUY120" s="5"/>
      <c r="AUZ120" s="5"/>
      <c r="AVA120" s="5"/>
      <c r="AVB120" s="5"/>
      <c r="AVC120" s="5"/>
      <c r="AVD120" s="5"/>
      <c r="AVE120" s="5"/>
      <c r="AVF120" s="5"/>
      <c r="AVG120" s="5"/>
      <c r="AVH120" s="5"/>
      <c r="AVI120" s="5"/>
      <c r="AVJ120" s="5"/>
      <c r="AVK120" s="5"/>
      <c r="AVL120" s="5"/>
      <c r="AVM120" s="5"/>
      <c r="AVN120" s="5"/>
      <c r="AVO120" s="5"/>
      <c r="AVP120" s="5"/>
      <c r="AVQ120" s="5"/>
      <c r="AVR120" s="5"/>
      <c r="AVS120" s="5"/>
      <c r="AVT120" s="5"/>
      <c r="AVU120" s="5"/>
      <c r="AVV120" s="5"/>
      <c r="AVW120" s="5"/>
      <c r="AVX120" s="5"/>
      <c r="AVY120" s="5"/>
      <c r="AVZ120" s="5"/>
      <c r="AWA120" s="5"/>
      <c r="AWB120" s="5"/>
      <c r="AWC120" s="5"/>
      <c r="AWD120" s="5"/>
      <c r="AWE120" s="5"/>
      <c r="AWF120" s="5"/>
      <c r="AWG120" s="5"/>
      <c r="AWH120" s="5"/>
      <c r="AWI120" s="5"/>
      <c r="AWJ120" s="5"/>
      <c r="AWK120" s="5"/>
      <c r="AWL120" s="5"/>
      <c r="AWM120" s="5"/>
      <c r="AWN120" s="5"/>
      <c r="AWO120" s="5"/>
      <c r="AWP120" s="5"/>
      <c r="AWQ120" s="5"/>
      <c r="AWR120" s="5"/>
      <c r="AWS120" s="5"/>
      <c r="AWT120" s="5"/>
      <c r="AWU120" s="5"/>
      <c r="AWV120" s="5"/>
      <c r="AWW120" s="5"/>
      <c r="AWX120" s="5"/>
      <c r="AWY120" s="5"/>
      <c r="AWZ120" s="5"/>
      <c r="AXA120" s="5"/>
      <c r="AXB120" s="5"/>
      <c r="AXC120" s="5"/>
      <c r="AXD120" s="5"/>
      <c r="AXE120" s="5"/>
      <c r="AXF120" s="5"/>
      <c r="AXG120" s="5"/>
      <c r="AXH120" s="5"/>
      <c r="AXI120" s="5"/>
      <c r="AXJ120" s="5"/>
      <c r="AXK120" s="5"/>
      <c r="AXL120" s="5"/>
      <c r="AXM120" s="5"/>
      <c r="AXN120" s="5"/>
      <c r="AXO120" s="5"/>
      <c r="AXP120" s="5"/>
      <c r="AXQ120" s="5"/>
      <c r="AXR120" s="5"/>
      <c r="AXS120" s="5"/>
      <c r="AXT120" s="5"/>
      <c r="AXU120" s="5"/>
      <c r="AXV120" s="5"/>
      <c r="AXW120" s="5"/>
      <c r="AXX120" s="5"/>
      <c r="AXY120" s="5"/>
      <c r="AXZ120" s="5"/>
      <c r="AYA120" s="5"/>
      <c r="AYB120" s="5"/>
      <c r="AYC120" s="5"/>
      <c r="AYD120" s="5"/>
      <c r="AYE120" s="5"/>
      <c r="AYF120" s="5"/>
      <c r="AYG120" s="5"/>
      <c r="AYH120" s="5"/>
      <c r="AYI120" s="5"/>
      <c r="AYJ120" s="5"/>
      <c r="AYK120" s="5"/>
      <c r="AYL120" s="5"/>
      <c r="AYM120" s="5"/>
      <c r="AYN120" s="5"/>
      <c r="AYO120" s="5"/>
      <c r="AYP120" s="5"/>
      <c r="AYQ120" s="5"/>
      <c r="AYR120" s="5"/>
      <c r="AYS120" s="5"/>
      <c r="AYT120" s="5"/>
      <c r="AYU120" s="5"/>
      <c r="AYV120" s="5"/>
      <c r="AYW120" s="5"/>
      <c r="AYX120" s="5"/>
      <c r="AYY120" s="5"/>
      <c r="AYZ120" s="5"/>
      <c r="AZA120" s="5"/>
      <c r="AZB120" s="5"/>
      <c r="AZC120" s="5"/>
      <c r="AZD120" s="5"/>
      <c r="AZE120" s="5"/>
      <c r="AZF120" s="5"/>
      <c r="AZG120" s="5"/>
      <c r="AZH120" s="5"/>
      <c r="AZI120" s="5"/>
      <c r="AZJ120" s="5"/>
      <c r="AZK120" s="5"/>
      <c r="AZL120" s="5"/>
      <c r="AZM120" s="5"/>
      <c r="AZN120" s="5"/>
      <c r="AZO120" s="5"/>
      <c r="AZP120" s="5"/>
      <c r="AZQ120" s="5"/>
      <c r="AZR120" s="5"/>
      <c r="AZS120" s="5"/>
      <c r="AZT120" s="5"/>
      <c r="AZU120" s="5"/>
      <c r="AZV120" s="5"/>
      <c r="AZW120" s="5"/>
      <c r="AZX120" s="5"/>
      <c r="AZY120" s="5"/>
      <c r="AZZ120" s="5"/>
      <c r="BAA120" s="5"/>
      <c r="BAB120" s="5"/>
      <c r="BAC120" s="5"/>
      <c r="BAD120" s="5"/>
      <c r="BAE120" s="5"/>
      <c r="BAF120" s="5"/>
      <c r="BAG120" s="5"/>
      <c r="BAH120" s="5"/>
      <c r="BAI120" s="5"/>
      <c r="BAJ120" s="5"/>
      <c r="BAK120" s="5"/>
      <c r="BAL120" s="5"/>
      <c r="BAM120" s="5"/>
      <c r="BAN120" s="5"/>
      <c r="BAO120" s="5"/>
      <c r="BAP120" s="5"/>
      <c r="BAQ120" s="5"/>
      <c r="BAR120" s="5"/>
      <c r="BAS120" s="5"/>
      <c r="BAT120" s="5"/>
      <c r="BAU120" s="5"/>
      <c r="BAV120" s="5"/>
      <c r="BAW120" s="5"/>
      <c r="BAX120" s="5"/>
      <c r="BAY120" s="5"/>
      <c r="BAZ120" s="5"/>
      <c r="BBA120" s="5"/>
      <c r="BBB120" s="5"/>
      <c r="BBC120" s="5"/>
      <c r="BBD120" s="5"/>
      <c r="BBE120" s="5"/>
      <c r="BBF120" s="5"/>
      <c r="BBG120" s="5"/>
      <c r="BBH120" s="5"/>
      <c r="BBI120" s="5"/>
      <c r="BBJ120" s="5"/>
      <c r="BBK120" s="5"/>
      <c r="BBL120" s="5"/>
      <c r="BBM120" s="5"/>
      <c r="BBN120" s="5"/>
      <c r="BBO120" s="5"/>
      <c r="BBP120" s="5"/>
      <c r="BBQ120" s="5"/>
      <c r="BBR120" s="5"/>
      <c r="BBS120" s="5"/>
      <c r="BBT120" s="5"/>
      <c r="BBU120" s="5"/>
      <c r="BBV120" s="5"/>
      <c r="BBW120" s="5"/>
      <c r="BBX120" s="5"/>
      <c r="BBY120" s="5"/>
      <c r="BBZ120" s="5"/>
      <c r="BCA120" s="5"/>
      <c r="BCB120" s="5"/>
      <c r="BCC120" s="5"/>
      <c r="BCD120" s="5"/>
      <c r="BCE120" s="5"/>
      <c r="BCF120" s="5"/>
      <c r="BCG120" s="5"/>
      <c r="BCH120" s="5"/>
      <c r="BCI120" s="5"/>
      <c r="BCJ120" s="5"/>
      <c r="BCK120" s="5"/>
      <c r="BCL120" s="5"/>
      <c r="BCM120" s="5"/>
      <c r="BCN120" s="5"/>
      <c r="BCO120" s="5"/>
      <c r="BCP120" s="5"/>
      <c r="BCQ120" s="5"/>
      <c r="BCR120" s="5"/>
      <c r="BCS120" s="5"/>
      <c r="BCT120" s="5"/>
      <c r="BCU120" s="5"/>
      <c r="BCV120" s="5"/>
      <c r="BCW120" s="5"/>
      <c r="BCX120" s="5"/>
      <c r="BCY120" s="5"/>
      <c r="BCZ120" s="5"/>
      <c r="BDA120" s="5"/>
      <c r="BDB120" s="5"/>
      <c r="BDC120" s="5"/>
      <c r="BDD120" s="5"/>
      <c r="BDE120" s="5"/>
      <c r="BDF120" s="5"/>
      <c r="BDG120" s="5"/>
      <c r="BDH120" s="5"/>
      <c r="BDI120" s="5"/>
      <c r="BDJ120" s="5"/>
      <c r="BDK120" s="5"/>
      <c r="BDL120" s="5"/>
      <c r="BDM120" s="5"/>
      <c r="BDN120" s="5"/>
      <c r="BDO120" s="5"/>
      <c r="BDP120" s="5"/>
      <c r="BDQ120" s="5"/>
      <c r="BDR120" s="5"/>
      <c r="BDS120" s="5"/>
      <c r="BDT120" s="5"/>
      <c r="BDU120" s="5"/>
      <c r="BDV120" s="5"/>
      <c r="BDW120" s="5"/>
      <c r="BDX120" s="5"/>
      <c r="BDY120" s="5"/>
      <c r="BDZ120" s="5"/>
      <c r="BEA120" s="5"/>
      <c r="BEB120" s="5"/>
      <c r="BEC120" s="5"/>
      <c r="BED120" s="5"/>
      <c r="BEE120" s="5"/>
      <c r="BEF120" s="5"/>
      <c r="BEG120" s="5"/>
      <c r="BEH120" s="5"/>
      <c r="BEI120" s="5"/>
      <c r="BEJ120" s="5"/>
      <c r="BEK120" s="5"/>
      <c r="BEL120" s="5"/>
      <c r="BEM120" s="5"/>
      <c r="BEN120" s="5"/>
      <c r="BEO120" s="5"/>
      <c r="BEP120" s="5"/>
      <c r="BEQ120" s="5"/>
      <c r="BER120" s="5"/>
      <c r="BES120" s="5"/>
      <c r="BET120" s="5"/>
      <c r="BEU120" s="5"/>
      <c r="BEV120" s="5"/>
      <c r="BEW120" s="5"/>
      <c r="BEX120" s="5"/>
      <c r="BEY120" s="5"/>
      <c r="BEZ120" s="5"/>
      <c r="BFA120" s="5"/>
      <c r="BFB120" s="5"/>
      <c r="BFC120" s="5"/>
      <c r="BFD120" s="5"/>
      <c r="BFE120" s="5"/>
      <c r="BFF120" s="5"/>
      <c r="BFG120" s="5"/>
      <c r="BFH120" s="5"/>
      <c r="BFI120" s="5"/>
      <c r="BFJ120" s="5"/>
      <c r="BFK120" s="5"/>
      <c r="BFL120" s="5"/>
      <c r="BFM120" s="5"/>
      <c r="BFN120" s="5"/>
      <c r="BFO120" s="5"/>
      <c r="BFP120" s="5"/>
      <c r="BFQ120" s="5"/>
      <c r="BFR120" s="5"/>
      <c r="BFS120" s="5"/>
      <c r="BFT120" s="5"/>
      <c r="BFU120" s="5"/>
      <c r="BFV120" s="5"/>
      <c r="BFW120" s="5"/>
      <c r="BFX120" s="5"/>
      <c r="BFY120" s="5"/>
      <c r="BFZ120" s="5"/>
      <c r="BGA120" s="5"/>
      <c r="BGB120" s="5"/>
      <c r="BGC120" s="5"/>
      <c r="BGD120" s="5"/>
      <c r="BGE120" s="5"/>
      <c r="BGF120" s="5"/>
      <c r="BGG120" s="5"/>
      <c r="BGH120" s="5"/>
      <c r="BGI120" s="5"/>
      <c r="BGJ120" s="5"/>
      <c r="BGK120" s="5"/>
      <c r="BGL120" s="5"/>
      <c r="BGM120" s="5"/>
      <c r="BGN120" s="5"/>
      <c r="BGO120" s="5"/>
      <c r="BGP120" s="5"/>
      <c r="BGQ120" s="5"/>
      <c r="BGR120" s="5"/>
      <c r="BGS120" s="5"/>
      <c r="BGT120" s="5"/>
      <c r="BGU120" s="5"/>
      <c r="BGV120" s="5"/>
      <c r="BGW120" s="5"/>
      <c r="BGX120" s="5"/>
      <c r="BGY120" s="5"/>
      <c r="BGZ120" s="5"/>
      <c r="BHA120" s="5"/>
      <c r="BHB120" s="5"/>
      <c r="BHC120" s="5"/>
      <c r="BHD120" s="5"/>
      <c r="BHE120" s="5"/>
      <c r="BHF120" s="5"/>
      <c r="BHG120" s="5"/>
      <c r="BHH120" s="5"/>
      <c r="BHI120" s="5"/>
      <c r="BHJ120" s="5"/>
      <c r="BHK120" s="5"/>
      <c r="BHL120" s="5"/>
      <c r="BHM120" s="5"/>
      <c r="BHN120" s="5"/>
      <c r="BHO120" s="5"/>
      <c r="BHP120" s="5"/>
      <c r="BHQ120" s="5"/>
      <c r="BHR120" s="5"/>
      <c r="BHS120" s="5"/>
      <c r="BHT120" s="5"/>
      <c r="BHU120" s="5"/>
      <c r="BHV120" s="5"/>
      <c r="BHW120" s="5"/>
      <c r="BHX120" s="5"/>
      <c r="BHY120" s="5"/>
      <c r="BHZ120" s="5"/>
      <c r="BIA120" s="5"/>
      <c r="BIB120" s="5"/>
      <c r="BIC120" s="5"/>
      <c r="BID120" s="5"/>
      <c r="BIE120" s="5"/>
      <c r="BIF120" s="5"/>
      <c r="BIG120" s="5"/>
      <c r="BIH120" s="5"/>
      <c r="BII120" s="5"/>
      <c r="BIJ120" s="5"/>
      <c r="BIK120" s="5"/>
      <c r="BIL120" s="5"/>
      <c r="BIM120" s="5"/>
      <c r="BIN120" s="5"/>
      <c r="BIO120" s="5"/>
      <c r="BIP120" s="5"/>
      <c r="BIQ120" s="5"/>
      <c r="BIR120" s="5"/>
      <c r="BIS120" s="5"/>
      <c r="BIT120" s="5"/>
      <c r="BIU120" s="5"/>
      <c r="BIV120" s="5"/>
      <c r="BIW120" s="5"/>
      <c r="BIX120" s="5"/>
      <c r="BIY120" s="5"/>
      <c r="BIZ120" s="5"/>
      <c r="BJA120" s="5"/>
      <c r="BJB120" s="5"/>
      <c r="BJC120" s="5"/>
      <c r="BJD120" s="5"/>
      <c r="BJE120" s="5"/>
      <c r="BJF120" s="5"/>
      <c r="BJG120" s="5"/>
      <c r="BJH120" s="5"/>
      <c r="BJI120" s="5"/>
      <c r="BJJ120" s="5"/>
      <c r="BJK120" s="5"/>
      <c r="BJL120" s="5"/>
      <c r="BJM120" s="5"/>
      <c r="BJN120" s="5"/>
      <c r="BJO120" s="5"/>
      <c r="BJP120" s="5"/>
      <c r="BJQ120" s="5"/>
      <c r="BJR120" s="5"/>
      <c r="BJS120" s="5"/>
      <c r="BJT120" s="5"/>
      <c r="BJU120" s="5"/>
      <c r="BJV120" s="5"/>
      <c r="BJW120" s="5"/>
      <c r="BJX120" s="5"/>
      <c r="BJY120" s="5"/>
      <c r="BJZ120" s="5"/>
      <c r="BKA120" s="5"/>
      <c r="BKB120" s="5"/>
      <c r="BKC120" s="5"/>
      <c r="BKD120" s="5"/>
      <c r="BKE120" s="5"/>
      <c r="BKF120" s="5"/>
      <c r="BKG120" s="5"/>
      <c r="BKH120" s="5"/>
      <c r="BKI120" s="5"/>
      <c r="BKJ120" s="5"/>
      <c r="BKK120" s="5"/>
      <c r="BKL120" s="5"/>
      <c r="BKM120" s="5"/>
      <c r="BKN120" s="5"/>
      <c r="BKO120" s="5"/>
      <c r="BKP120" s="5"/>
      <c r="BKQ120" s="5"/>
      <c r="BKR120" s="5"/>
      <c r="BKS120" s="5"/>
      <c r="BKT120" s="5"/>
      <c r="BKU120" s="5"/>
      <c r="BKV120" s="5"/>
      <c r="BKW120" s="5"/>
      <c r="BKX120" s="5"/>
      <c r="BKY120" s="5"/>
      <c r="BKZ120" s="5"/>
      <c r="BLA120" s="5"/>
      <c r="BLB120" s="5"/>
      <c r="BLC120" s="5"/>
      <c r="BLD120" s="5"/>
      <c r="BLE120" s="5"/>
      <c r="BLF120" s="5"/>
      <c r="BLG120" s="5"/>
      <c r="BLH120" s="5"/>
      <c r="BLI120" s="5"/>
      <c r="BLJ120" s="5"/>
      <c r="BLK120" s="5"/>
      <c r="BLL120" s="5"/>
      <c r="BLM120" s="5"/>
      <c r="BLN120" s="5"/>
      <c r="BLO120" s="5"/>
      <c r="BLP120" s="5"/>
      <c r="BLQ120" s="5"/>
      <c r="BLR120" s="5"/>
      <c r="BLS120" s="5"/>
      <c r="BLT120" s="5"/>
      <c r="BLU120" s="5"/>
      <c r="BLV120" s="5"/>
      <c r="BLW120" s="5"/>
      <c r="BLX120" s="5"/>
      <c r="BLY120" s="5"/>
      <c r="BLZ120" s="5"/>
      <c r="BMA120" s="5"/>
      <c r="BMB120" s="5"/>
      <c r="BMC120" s="5"/>
      <c r="BMD120" s="5"/>
      <c r="BME120" s="5"/>
      <c r="BMF120" s="5"/>
      <c r="BMG120" s="5"/>
      <c r="BMH120" s="5"/>
      <c r="BMI120" s="5"/>
      <c r="BMJ120" s="5"/>
      <c r="BMK120" s="5"/>
      <c r="BML120" s="5"/>
      <c r="BMM120" s="5"/>
      <c r="BMN120" s="5"/>
      <c r="BMO120" s="5"/>
      <c r="BMP120" s="5"/>
      <c r="BMQ120" s="5"/>
      <c r="BMR120" s="5"/>
      <c r="BMS120" s="5"/>
      <c r="BMT120" s="5"/>
      <c r="BMU120" s="5"/>
      <c r="BMV120" s="5"/>
      <c r="BMW120" s="5"/>
      <c r="BMX120" s="5"/>
      <c r="BMY120" s="5"/>
      <c r="BMZ120" s="5"/>
      <c r="BNA120" s="5"/>
      <c r="BNB120" s="5"/>
      <c r="BNC120" s="5"/>
      <c r="BND120" s="5"/>
      <c r="BNE120" s="5"/>
      <c r="BNF120" s="5"/>
      <c r="BNG120" s="5"/>
      <c r="BNH120" s="5"/>
      <c r="BNI120" s="5"/>
      <c r="BNJ120" s="5"/>
      <c r="BNK120" s="5"/>
      <c r="BNL120" s="5"/>
      <c r="BNM120" s="5"/>
      <c r="BNN120" s="5"/>
      <c r="BNO120" s="5"/>
      <c r="BNP120" s="5"/>
      <c r="BNQ120" s="5"/>
      <c r="BNR120" s="5"/>
      <c r="BNS120" s="5"/>
      <c r="BNT120" s="5"/>
      <c r="BNU120" s="5"/>
      <c r="BNV120" s="5"/>
      <c r="BNW120" s="5"/>
      <c r="BNX120" s="5"/>
      <c r="BNY120" s="5"/>
      <c r="BNZ120" s="5"/>
      <c r="BOA120" s="5"/>
      <c r="BOB120" s="5"/>
      <c r="BOC120" s="5"/>
      <c r="BOD120" s="5"/>
      <c r="BOE120" s="5"/>
      <c r="BOF120" s="5"/>
      <c r="BOG120" s="5"/>
      <c r="BOH120" s="5"/>
      <c r="BOI120" s="5"/>
      <c r="BOJ120" s="5"/>
      <c r="BOK120" s="5"/>
      <c r="BOL120" s="5"/>
      <c r="BOM120" s="5"/>
      <c r="BON120" s="5"/>
      <c r="BOO120" s="5"/>
      <c r="BOP120" s="5"/>
      <c r="BOQ120" s="5"/>
      <c r="BOR120" s="5"/>
      <c r="BOS120" s="5"/>
      <c r="BOT120" s="5"/>
      <c r="BOU120" s="5"/>
      <c r="BOV120" s="5"/>
      <c r="BOW120" s="5"/>
      <c r="BOX120" s="5"/>
      <c r="BOY120" s="5"/>
      <c r="BOZ120" s="5"/>
      <c r="BPA120" s="5"/>
      <c r="BPB120" s="5"/>
      <c r="BPC120" s="5"/>
      <c r="BPD120" s="5"/>
      <c r="BPE120" s="5"/>
      <c r="BPF120" s="5"/>
      <c r="BPG120" s="5"/>
      <c r="BPH120" s="5"/>
      <c r="BPI120" s="5"/>
      <c r="BPJ120" s="5"/>
      <c r="BPK120" s="5"/>
      <c r="BPL120" s="5"/>
      <c r="BPM120" s="5"/>
      <c r="BPN120" s="5"/>
      <c r="BPO120" s="5"/>
      <c r="BPP120" s="5"/>
      <c r="BPQ120" s="5"/>
      <c r="BPR120" s="5"/>
      <c r="BPS120" s="5"/>
      <c r="BPT120" s="5"/>
      <c r="BPU120" s="5"/>
      <c r="BPV120" s="5"/>
      <c r="BPW120" s="5"/>
      <c r="BPX120" s="5"/>
      <c r="BPY120" s="5"/>
      <c r="BPZ120" s="5"/>
      <c r="BQA120" s="5"/>
      <c r="BQB120" s="5"/>
      <c r="BQC120" s="5"/>
      <c r="BQD120" s="5"/>
      <c r="BQE120" s="5"/>
      <c r="BQF120" s="5"/>
      <c r="BQG120" s="5"/>
      <c r="BQH120" s="5"/>
      <c r="BQI120" s="5"/>
      <c r="BQJ120" s="5"/>
      <c r="BQK120" s="5"/>
      <c r="BQL120" s="5"/>
      <c r="BQM120" s="5"/>
      <c r="BQN120" s="5"/>
      <c r="BQO120" s="5"/>
      <c r="BQP120" s="5"/>
      <c r="BQQ120" s="5"/>
      <c r="BQR120" s="5"/>
      <c r="BQS120" s="5"/>
      <c r="BQT120" s="5"/>
      <c r="BQU120" s="5"/>
      <c r="BQV120" s="5"/>
      <c r="BQW120" s="5"/>
      <c r="BQX120" s="5"/>
      <c r="BQY120" s="5"/>
      <c r="BQZ120" s="5"/>
      <c r="BRA120" s="5"/>
      <c r="BRB120" s="5"/>
      <c r="BRC120" s="5"/>
      <c r="BRD120" s="5"/>
      <c r="BRE120" s="5"/>
      <c r="BRF120" s="5"/>
      <c r="BRG120" s="5"/>
      <c r="BRH120" s="5"/>
      <c r="BRI120" s="5"/>
      <c r="BRJ120" s="5"/>
      <c r="BRK120" s="5"/>
      <c r="BRL120" s="5"/>
      <c r="BRM120" s="5"/>
      <c r="BRN120" s="5"/>
      <c r="BRO120" s="5"/>
      <c r="BRP120" s="5"/>
      <c r="BRQ120" s="5"/>
      <c r="BRR120" s="5"/>
      <c r="BRS120" s="5"/>
      <c r="BRT120" s="5"/>
      <c r="BRU120" s="5"/>
      <c r="BRV120" s="5"/>
      <c r="BRW120" s="5"/>
      <c r="BRX120" s="5"/>
      <c r="BRY120" s="5"/>
      <c r="BRZ120" s="5"/>
      <c r="BSA120" s="5"/>
      <c r="BSB120" s="5"/>
      <c r="BSC120" s="5"/>
      <c r="BSD120" s="5"/>
      <c r="BSE120" s="5"/>
      <c r="BSF120" s="5"/>
      <c r="BSG120" s="5"/>
      <c r="BSH120" s="5"/>
      <c r="BSI120" s="5"/>
      <c r="BSJ120" s="5"/>
      <c r="BSK120" s="5"/>
      <c r="BSL120" s="5"/>
      <c r="BSM120" s="5"/>
      <c r="BSN120" s="5"/>
      <c r="BSO120" s="5"/>
      <c r="BSP120" s="5"/>
      <c r="BSQ120" s="5"/>
      <c r="BSR120" s="5"/>
      <c r="BSS120" s="5"/>
      <c r="BST120" s="5"/>
      <c r="BSU120" s="5"/>
      <c r="BSV120" s="5"/>
      <c r="BSW120" s="5"/>
      <c r="BSX120" s="5"/>
      <c r="BSY120" s="5"/>
      <c r="BSZ120" s="5"/>
      <c r="BTA120" s="5"/>
      <c r="BTB120" s="5"/>
      <c r="BTC120" s="5"/>
      <c r="BTD120" s="5"/>
      <c r="BTE120" s="5"/>
      <c r="BTF120" s="5"/>
      <c r="BTG120" s="5"/>
      <c r="BTH120" s="5"/>
      <c r="BTI120" s="5"/>
      <c r="BTJ120" s="5"/>
      <c r="BTK120" s="5"/>
      <c r="BTL120" s="5"/>
      <c r="BTM120" s="5"/>
      <c r="BTN120" s="5"/>
      <c r="BTO120" s="5"/>
      <c r="BTP120" s="5"/>
      <c r="BTQ120" s="5"/>
      <c r="BTR120" s="5"/>
      <c r="BTS120" s="5"/>
      <c r="BTT120" s="5"/>
      <c r="BTU120" s="5"/>
      <c r="BTV120" s="5"/>
      <c r="BTW120" s="5"/>
      <c r="BTX120" s="5"/>
      <c r="BTY120" s="5"/>
      <c r="BTZ120" s="5"/>
      <c r="BUA120" s="5"/>
      <c r="BUB120" s="5"/>
      <c r="BUC120" s="5"/>
      <c r="BUD120" s="5"/>
      <c r="BUE120" s="5"/>
      <c r="BUF120" s="5"/>
      <c r="BUG120" s="5"/>
      <c r="BUH120" s="5"/>
      <c r="BUI120" s="5"/>
      <c r="BUJ120" s="5"/>
      <c r="BUK120" s="5"/>
      <c r="BUL120" s="5"/>
      <c r="BUM120" s="5"/>
      <c r="BUN120" s="5"/>
      <c r="BUO120" s="5"/>
      <c r="BUP120" s="5"/>
      <c r="BUQ120" s="5"/>
      <c r="BUR120" s="5"/>
      <c r="BUS120" s="5"/>
      <c r="BUT120" s="5"/>
      <c r="BUU120" s="5"/>
      <c r="BUV120" s="5"/>
      <c r="BUW120" s="5"/>
      <c r="BUX120" s="5"/>
      <c r="BUY120" s="5"/>
      <c r="BUZ120" s="5"/>
      <c r="BVA120" s="5"/>
      <c r="BVB120" s="5"/>
      <c r="BVC120" s="5"/>
      <c r="BVD120" s="5"/>
      <c r="BVE120" s="5"/>
      <c r="BVF120" s="5"/>
      <c r="BVG120" s="5"/>
      <c r="BVH120" s="5"/>
      <c r="BVI120" s="5"/>
      <c r="BVJ120" s="5"/>
      <c r="BVK120" s="5"/>
      <c r="BVL120" s="5"/>
      <c r="BVM120" s="5"/>
      <c r="BVN120" s="5"/>
      <c r="BVO120" s="5"/>
      <c r="BVP120" s="5"/>
      <c r="BVQ120" s="5"/>
      <c r="BVR120" s="5"/>
      <c r="BVS120" s="5"/>
      <c r="BVT120" s="5"/>
      <c r="BVU120" s="5"/>
      <c r="BVV120" s="5"/>
      <c r="BVW120" s="5"/>
      <c r="BVX120" s="5"/>
      <c r="BVY120" s="5"/>
      <c r="BVZ120" s="5"/>
      <c r="BWA120" s="5"/>
      <c r="BWB120" s="5"/>
      <c r="BWC120" s="5"/>
      <c r="BWD120" s="5"/>
      <c r="BWE120" s="5"/>
      <c r="BWF120" s="5"/>
      <c r="BWG120" s="5"/>
      <c r="BWH120" s="5"/>
      <c r="BWI120" s="5"/>
      <c r="BWJ120" s="5"/>
      <c r="BWK120" s="5"/>
      <c r="BWL120" s="5"/>
      <c r="BWM120" s="5"/>
      <c r="BWN120" s="5"/>
      <c r="BWO120" s="5"/>
      <c r="BWP120" s="5"/>
      <c r="BWQ120" s="5"/>
      <c r="BWR120" s="5"/>
      <c r="BWS120" s="5"/>
      <c r="BWT120" s="5"/>
      <c r="BWU120" s="5"/>
      <c r="BWV120" s="5"/>
      <c r="BWW120" s="5"/>
      <c r="BWX120" s="5"/>
      <c r="BWY120" s="5"/>
      <c r="BWZ120" s="5"/>
      <c r="BXA120" s="5"/>
      <c r="BXB120" s="5"/>
      <c r="BXC120" s="5"/>
      <c r="BXD120" s="5"/>
      <c r="BXE120" s="5"/>
      <c r="BXF120" s="5"/>
      <c r="BXG120" s="5"/>
      <c r="BXH120" s="5"/>
      <c r="BXI120" s="5"/>
      <c r="BXJ120" s="5"/>
      <c r="BXK120" s="5"/>
      <c r="BXL120" s="5"/>
      <c r="BXM120" s="5"/>
      <c r="BXN120" s="5"/>
      <c r="BXO120" s="5"/>
      <c r="BXP120" s="5"/>
      <c r="BXQ120" s="5"/>
      <c r="BXR120" s="5"/>
      <c r="BXS120" s="5"/>
      <c r="BXT120" s="5"/>
      <c r="BXU120" s="5"/>
      <c r="BXV120" s="5"/>
      <c r="BXW120" s="5"/>
      <c r="BXX120" s="5"/>
      <c r="BXY120" s="5"/>
      <c r="BXZ120" s="5"/>
      <c r="BYA120" s="5"/>
      <c r="BYB120" s="5"/>
      <c r="BYC120" s="5"/>
      <c r="BYD120" s="5"/>
      <c r="BYE120" s="5"/>
      <c r="BYF120" s="5"/>
      <c r="BYG120" s="5"/>
      <c r="BYH120" s="5"/>
      <c r="BYI120" s="5"/>
      <c r="BYJ120" s="5"/>
      <c r="BYK120" s="5"/>
      <c r="BYL120" s="5"/>
      <c r="BYM120" s="5"/>
      <c r="BYN120" s="5"/>
      <c r="BYO120" s="5"/>
      <c r="BYP120" s="5"/>
      <c r="BYQ120" s="5"/>
      <c r="BYR120" s="5"/>
      <c r="BYS120" s="5"/>
      <c r="BYT120" s="5"/>
      <c r="BYU120" s="5"/>
      <c r="BYV120" s="5"/>
      <c r="BYW120" s="5"/>
      <c r="BYX120" s="5"/>
      <c r="BYY120" s="5"/>
      <c r="BYZ120" s="5"/>
      <c r="BZA120" s="5"/>
      <c r="BZB120" s="5"/>
      <c r="BZC120" s="5"/>
      <c r="BZD120" s="5"/>
      <c r="BZE120" s="5"/>
      <c r="BZF120" s="5"/>
      <c r="BZG120" s="5"/>
      <c r="BZH120" s="5"/>
      <c r="BZI120" s="5"/>
      <c r="BZJ120" s="5"/>
      <c r="BZK120" s="5"/>
      <c r="BZL120" s="5"/>
      <c r="BZM120" s="5"/>
      <c r="BZN120" s="5"/>
      <c r="BZO120" s="5"/>
      <c r="BZP120" s="5"/>
      <c r="BZQ120" s="5"/>
      <c r="BZR120" s="5"/>
      <c r="BZS120" s="5"/>
      <c r="BZT120" s="5"/>
      <c r="BZU120" s="5"/>
      <c r="BZV120" s="5"/>
      <c r="BZW120" s="5"/>
      <c r="BZX120" s="5"/>
      <c r="BZY120" s="5"/>
      <c r="BZZ120" s="5"/>
      <c r="CAA120" s="5"/>
      <c r="CAB120" s="5"/>
      <c r="CAC120" s="5"/>
      <c r="CAD120" s="5"/>
      <c r="CAE120" s="5"/>
      <c r="CAF120" s="5"/>
      <c r="CAG120" s="5"/>
      <c r="CAH120" s="5"/>
      <c r="CAI120" s="5"/>
      <c r="CAJ120" s="5"/>
      <c r="CAK120" s="5"/>
      <c r="CAL120" s="5"/>
      <c r="CAM120" s="5"/>
      <c r="CAN120" s="5"/>
      <c r="CAO120" s="5"/>
      <c r="CAP120" s="5"/>
      <c r="CAQ120" s="5"/>
      <c r="CAR120" s="5"/>
      <c r="CAS120" s="5"/>
      <c r="CAT120" s="5"/>
      <c r="CAU120" s="5"/>
      <c r="CAV120" s="5"/>
      <c r="CAW120" s="5"/>
      <c r="CAX120" s="5"/>
      <c r="CAY120" s="5"/>
      <c r="CAZ120" s="5"/>
      <c r="CBA120" s="5"/>
      <c r="CBB120" s="5"/>
      <c r="CBC120" s="5"/>
      <c r="CBD120" s="5"/>
      <c r="CBE120" s="5"/>
      <c r="CBF120" s="5"/>
      <c r="CBG120" s="5"/>
      <c r="CBH120" s="5"/>
      <c r="CBI120" s="5"/>
      <c r="CBJ120" s="5"/>
      <c r="CBK120" s="5"/>
      <c r="CBL120" s="5"/>
      <c r="CBM120" s="5"/>
      <c r="CBN120" s="5"/>
      <c r="CBO120" s="5"/>
      <c r="CBP120" s="5"/>
      <c r="CBQ120" s="5"/>
      <c r="CBR120" s="5"/>
      <c r="CBS120" s="5"/>
      <c r="CBT120" s="5"/>
      <c r="CBU120" s="5"/>
      <c r="CBV120" s="5"/>
      <c r="CBW120" s="5"/>
      <c r="CBX120" s="5"/>
      <c r="CBY120" s="5"/>
      <c r="CBZ120" s="5"/>
      <c r="CCA120" s="5"/>
      <c r="CCB120" s="5"/>
      <c r="CCC120" s="5"/>
      <c r="CCD120" s="5"/>
      <c r="CCE120" s="5"/>
      <c r="CCF120" s="5"/>
      <c r="CCG120" s="5"/>
      <c r="CCH120" s="5"/>
      <c r="CCI120" s="5"/>
      <c r="CCJ120" s="5"/>
      <c r="CCK120" s="5"/>
      <c r="CCL120" s="5"/>
      <c r="CCM120" s="5"/>
      <c r="CCN120" s="5"/>
      <c r="CCO120" s="5"/>
      <c r="CCP120" s="5"/>
      <c r="CCQ120" s="5"/>
      <c r="CCR120" s="5"/>
      <c r="CCS120" s="5"/>
      <c r="CCT120" s="5"/>
      <c r="CCU120" s="5"/>
      <c r="CCV120" s="5"/>
      <c r="CCW120" s="5"/>
      <c r="CCX120" s="5"/>
      <c r="CCY120" s="5"/>
      <c r="CCZ120" s="5"/>
      <c r="CDA120" s="5"/>
      <c r="CDB120" s="5"/>
      <c r="CDC120" s="5"/>
      <c r="CDD120" s="5"/>
      <c r="CDE120" s="5"/>
      <c r="CDF120" s="5"/>
      <c r="CDG120" s="5"/>
      <c r="CDH120" s="5"/>
      <c r="CDI120" s="5"/>
      <c r="CDJ120" s="5"/>
      <c r="CDK120" s="5"/>
      <c r="CDL120" s="5"/>
      <c r="CDM120" s="5"/>
      <c r="CDN120" s="5"/>
      <c r="CDO120" s="5"/>
      <c r="CDP120" s="5"/>
      <c r="CDQ120" s="5"/>
      <c r="CDR120" s="5"/>
      <c r="CDS120" s="5"/>
      <c r="CDT120" s="5"/>
      <c r="CDU120" s="5"/>
      <c r="CDV120" s="5"/>
      <c r="CDW120" s="5"/>
      <c r="CDX120" s="5"/>
      <c r="CDY120" s="5"/>
      <c r="CDZ120" s="5"/>
      <c r="CEA120" s="5"/>
      <c r="CEB120" s="5"/>
      <c r="CEC120" s="5"/>
      <c r="CED120" s="5"/>
      <c r="CEE120" s="5"/>
      <c r="CEF120" s="5"/>
      <c r="CEG120" s="5"/>
      <c r="CEH120" s="5"/>
      <c r="CEI120" s="5"/>
      <c r="CEJ120" s="5"/>
      <c r="CEK120" s="5"/>
      <c r="CEL120" s="5"/>
      <c r="CEM120" s="5"/>
      <c r="CEN120" s="5"/>
      <c r="CEO120" s="5"/>
      <c r="CEP120" s="5"/>
      <c r="CEQ120" s="5"/>
      <c r="CER120" s="5"/>
      <c r="CES120" s="5"/>
      <c r="CET120" s="5"/>
      <c r="CEU120" s="5"/>
      <c r="CEV120" s="5"/>
      <c r="CEW120" s="5"/>
      <c r="CEX120" s="5"/>
      <c r="CEY120" s="5"/>
      <c r="CEZ120" s="5"/>
      <c r="CFA120" s="5"/>
      <c r="CFB120" s="5"/>
      <c r="CFC120" s="5"/>
      <c r="CFD120" s="5"/>
      <c r="CFE120" s="5"/>
      <c r="CFF120" s="5"/>
      <c r="CFG120" s="5"/>
      <c r="CFH120" s="5"/>
      <c r="CFI120" s="5"/>
      <c r="CFJ120" s="5"/>
      <c r="CFK120" s="5"/>
      <c r="CFL120" s="5"/>
      <c r="CFM120" s="5"/>
      <c r="CFN120" s="5"/>
      <c r="CFO120" s="5"/>
      <c r="CFP120" s="5"/>
      <c r="CFQ120" s="5"/>
      <c r="CFR120" s="5"/>
      <c r="CFS120" s="5"/>
      <c r="CFT120" s="5"/>
      <c r="CFU120" s="5"/>
      <c r="CFV120" s="5"/>
      <c r="CFW120" s="5"/>
      <c r="CFX120" s="5"/>
      <c r="CFY120" s="5"/>
      <c r="CFZ120" s="5"/>
      <c r="CGA120" s="5"/>
      <c r="CGB120" s="5"/>
      <c r="CGC120" s="5"/>
      <c r="CGD120" s="5"/>
      <c r="CGE120" s="5"/>
      <c r="CGF120" s="5"/>
      <c r="CGG120" s="5"/>
      <c r="CGH120" s="5"/>
      <c r="CGI120" s="5"/>
      <c r="CGJ120" s="5"/>
      <c r="CGK120" s="5"/>
      <c r="CGL120" s="5"/>
      <c r="CGM120" s="5"/>
      <c r="CGN120" s="5"/>
      <c r="CGO120" s="5"/>
      <c r="CGP120" s="5"/>
      <c r="CGQ120" s="5"/>
      <c r="CGR120" s="5"/>
      <c r="CGS120" s="5"/>
      <c r="CGT120" s="5"/>
      <c r="CGU120" s="5"/>
      <c r="CGV120" s="5"/>
      <c r="CGW120" s="5"/>
      <c r="CGX120" s="5"/>
      <c r="CGY120" s="5"/>
      <c r="CGZ120" s="5"/>
      <c r="CHA120" s="5"/>
      <c r="CHB120" s="5"/>
      <c r="CHC120" s="5"/>
      <c r="CHD120" s="5"/>
      <c r="CHE120" s="5"/>
      <c r="CHF120" s="5"/>
      <c r="CHG120" s="5"/>
      <c r="CHH120" s="5"/>
      <c r="CHI120" s="5"/>
      <c r="CHJ120" s="5"/>
      <c r="CHK120" s="5"/>
      <c r="CHL120" s="5"/>
      <c r="CHM120" s="5"/>
      <c r="CHN120" s="5"/>
      <c r="CHO120" s="5"/>
      <c r="CHP120" s="5"/>
      <c r="CHQ120" s="5"/>
      <c r="CHR120" s="5"/>
      <c r="CHS120" s="5"/>
      <c r="CHT120" s="5"/>
      <c r="CHU120" s="5"/>
      <c r="CHV120" s="5"/>
      <c r="CHW120" s="5"/>
      <c r="CHX120" s="5"/>
      <c r="CHY120" s="5"/>
      <c r="CHZ120" s="5"/>
      <c r="CIA120" s="5"/>
      <c r="CIB120" s="5"/>
      <c r="CIC120" s="5"/>
      <c r="CID120" s="5"/>
      <c r="CIE120" s="5"/>
      <c r="CIF120" s="5"/>
      <c r="CIG120" s="5"/>
      <c r="CIH120" s="5"/>
      <c r="CII120" s="5"/>
      <c r="CIJ120" s="5"/>
      <c r="CIK120" s="5"/>
      <c r="CIL120" s="5"/>
      <c r="CIM120" s="5"/>
      <c r="CIN120" s="5"/>
      <c r="CIO120" s="5"/>
      <c r="CIP120" s="5"/>
      <c r="CIQ120" s="5"/>
      <c r="CIR120" s="5"/>
      <c r="CIS120" s="5"/>
      <c r="CIT120" s="5"/>
      <c r="CIU120" s="5"/>
      <c r="CIV120" s="5"/>
      <c r="CIW120" s="5"/>
      <c r="CIX120" s="5"/>
      <c r="CIY120" s="5"/>
      <c r="CIZ120" s="5"/>
      <c r="CJA120" s="5"/>
      <c r="CJB120" s="5"/>
      <c r="CJC120" s="5"/>
      <c r="CJD120" s="5"/>
      <c r="CJE120" s="5"/>
      <c r="CJF120" s="5"/>
      <c r="CJG120" s="5"/>
      <c r="CJH120" s="5"/>
      <c r="CJI120" s="5"/>
      <c r="CJJ120" s="5"/>
      <c r="CJK120" s="5"/>
      <c r="CJL120" s="5"/>
      <c r="CJM120" s="5"/>
      <c r="CJN120" s="5"/>
      <c r="CJO120" s="5"/>
      <c r="CJP120" s="5"/>
      <c r="CJQ120" s="5"/>
      <c r="CJR120" s="5"/>
      <c r="CJS120" s="5"/>
      <c r="CJT120" s="5"/>
      <c r="CJU120" s="5"/>
      <c r="CJV120" s="5"/>
      <c r="CJW120" s="5"/>
      <c r="CJX120" s="5"/>
      <c r="CJY120" s="5"/>
      <c r="CJZ120" s="5"/>
      <c r="CKA120" s="5"/>
      <c r="CKB120" s="5"/>
      <c r="CKC120" s="5"/>
      <c r="CKD120" s="5"/>
      <c r="CKE120" s="5"/>
      <c r="CKF120" s="5"/>
      <c r="CKG120" s="5"/>
      <c r="CKH120" s="5"/>
      <c r="CKI120" s="5"/>
      <c r="CKJ120" s="5"/>
      <c r="CKK120" s="5"/>
      <c r="CKL120" s="5"/>
      <c r="CKM120" s="5"/>
      <c r="CKN120" s="5"/>
      <c r="CKO120" s="5"/>
      <c r="CKP120" s="5"/>
      <c r="CKQ120" s="5"/>
      <c r="CKR120" s="5"/>
      <c r="CKS120" s="5"/>
      <c r="CKT120" s="5"/>
      <c r="CKU120" s="5"/>
      <c r="CKV120" s="5"/>
      <c r="CKW120" s="5"/>
      <c r="CKX120" s="5"/>
      <c r="CKY120" s="5"/>
      <c r="CKZ120" s="5"/>
      <c r="CLA120" s="5"/>
      <c r="CLB120" s="5"/>
      <c r="CLC120" s="5"/>
      <c r="CLD120" s="5"/>
      <c r="CLE120" s="5"/>
      <c r="CLF120" s="5"/>
      <c r="CLG120" s="5"/>
      <c r="CLH120" s="5"/>
      <c r="CLI120" s="5"/>
      <c r="CLJ120" s="5"/>
      <c r="CLK120" s="5"/>
      <c r="CLL120" s="5"/>
      <c r="CLM120" s="5"/>
      <c r="CLN120" s="5"/>
      <c r="CLO120" s="5"/>
      <c r="CLP120" s="5"/>
      <c r="CLQ120" s="5"/>
      <c r="CLR120" s="5"/>
      <c r="CLS120" s="5"/>
      <c r="CLT120" s="5"/>
      <c r="CLU120" s="5"/>
      <c r="CLV120" s="5"/>
      <c r="CLW120" s="5"/>
      <c r="CLX120" s="5"/>
      <c r="CLY120" s="5"/>
      <c r="CLZ120" s="5"/>
      <c r="CMA120" s="5"/>
      <c r="CMB120" s="5"/>
      <c r="CMC120" s="5"/>
      <c r="CMD120" s="5"/>
      <c r="CME120" s="5"/>
      <c r="CMF120" s="5"/>
      <c r="CMG120" s="5"/>
      <c r="CMH120" s="5"/>
      <c r="CMI120" s="5"/>
      <c r="CMJ120" s="5"/>
      <c r="CMK120" s="5"/>
      <c r="CML120" s="5"/>
      <c r="CMM120" s="5"/>
      <c r="CMN120" s="5"/>
      <c r="CMO120" s="5"/>
      <c r="CMP120" s="5"/>
      <c r="CMQ120" s="5"/>
      <c r="CMR120" s="5"/>
      <c r="CMS120" s="5"/>
      <c r="CMT120" s="5"/>
      <c r="CMU120" s="5"/>
      <c r="CMV120" s="5"/>
      <c r="CMW120" s="5"/>
      <c r="CMX120" s="5"/>
      <c r="CMY120" s="5"/>
      <c r="CMZ120" s="5"/>
      <c r="CNA120" s="5"/>
      <c r="CNB120" s="5"/>
      <c r="CNC120" s="5"/>
      <c r="CND120" s="5"/>
      <c r="CNE120" s="5"/>
      <c r="CNF120" s="5"/>
      <c r="CNG120" s="5"/>
      <c r="CNH120" s="5"/>
      <c r="CNI120" s="5"/>
      <c r="CNJ120" s="5"/>
      <c r="CNK120" s="5"/>
      <c r="CNL120" s="5"/>
      <c r="CNM120" s="5"/>
      <c r="CNN120" s="5"/>
      <c r="CNO120" s="5"/>
      <c r="CNP120" s="5"/>
      <c r="CNQ120" s="5"/>
      <c r="CNR120" s="5"/>
      <c r="CNS120" s="5"/>
      <c r="CNT120" s="5"/>
      <c r="CNU120" s="5"/>
      <c r="CNV120" s="5"/>
      <c r="CNW120" s="5"/>
      <c r="CNX120" s="5"/>
      <c r="CNY120" s="5"/>
      <c r="CNZ120" s="5"/>
      <c r="COA120" s="5"/>
      <c r="COB120" s="5"/>
      <c r="COC120" s="5"/>
      <c r="COD120" s="5"/>
      <c r="COE120" s="5"/>
      <c r="COF120" s="5"/>
      <c r="COG120" s="5"/>
      <c r="COH120" s="5"/>
      <c r="COI120" s="5"/>
      <c r="COJ120" s="5"/>
      <c r="COK120" s="5"/>
      <c r="COL120" s="5"/>
      <c r="COM120" s="5"/>
      <c r="CON120" s="5"/>
      <c r="COO120" s="5"/>
      <c r="COP120" s="5"/>
      <c r="COQ120" s="5"/>
      <c r="COR120" s="5"/>
      <c r="COS120" s="5"/>
      <c r="COT120" s="5"/>
      <c r="COU120" s="5"/>
      <c r="COV120" s="5"/>
      <c r="COW120" s="5"/>
      <c r="COX120" s="5"/>
      <c r="COY120" s="5"/>
      <c r="COZ120" s="5"/>
      <c r="CPA120" s="5"/>
      <c r="CPB120" s="5"/>
      <c r="CPC120" s="5"/>
      <c r="CPD120" s="5"/>
      <c r="CPE120" s="5"/>
      <c r="CPF120" s="5"/>
      <c r="CPG120" s="5"/>
      <c r="CPH120" s="5"/>
      <c r="CPI120" s="5"/>
      <c r="CPJ120" s="5"/>
      <c r="CPK120" s="5"/>
      <c r="CPL120" s="5"/>
      <c r="CPM120" s="5"/>
      <c r="CPN120" s="5"/>
      <c r="CPO120" s="5"/>
      <c r="CPP120" s="5"/>
      <c r="CPQ120" s="5"/>
      <c r="CPR120" s="5"/>
      <c r="CPS120" s="5"/>
      <c r="CPT120" s="5"/>
      <c r="CPU120" s="5"/>
      <c r="CPV120" s="5"/>
      <c r="CPW120" s="5"/>
      <c r="CPX120" s="5"/>
      <c r="CPY120" s="5"/>
      <c r="CPZ120" s="5"/>
      <c r="CQA120" s="5"/>
      <c r="CQB120" s="5"/>
      <c r="CQC120" s="5"/>
      <c r="CQD120" s="5"/>
      <c r="CQE120" s="5"/>
      <c r="CQF120" s="5"/>
      <c r="CQG120" s="5"/>
      <c r="CQH120" s="5"/>
      <c r="CQI120" s="5"/>
      <c r="CQJ120" s="5"/>
      <c r="CQK120" s="5"/>
      <c r="CQL120" s="5"/>
      <c r="CQM120" s="5"/>
      <c r="CQN120" s="5"/>
      <c r="CQO120" s="5"/>
      <c r="CQP120" s="5"/>
      <c r="CQQ120" s="5"/>
      <c r="CQR120" s="5"/>
      <c r="CQS120" s="5"/>
      <c r="CQT120" s="5"/>
      <c r="CQU120" s="5"/>
      <c r="CQV120" s="5"/>
      <c r="CQW120" s="5"/>
      <c r="CQX120" s="5"/>
      <c r="CQY120" s="5"/>
      <c r="CQZ120" s="5"/>
      <c r="CRA120" s="5"/>
      <c r="CRB120" s="5"/>
      <c r="CRC120" s="5"/>
      <c r="CRD120" s="5"/>
      <c r="CRE120" s="5"/>
      <c r="CRF120" s="5"/>
      <c r="CRG120" s="5"/>
      <c r="CRH120" s="5"/>
      <c r="CRI120" s="5"/>
      <c r="CRJ120" s="5"/>
      <c r="CRK120" s="5"/>
      <c r="CRL120" s="5"/>
      <c r="CRM120" s="5"/>
      <c r="CRN120" s="5"/>
      <c r="CRO120" s="5"/>
      <c r="CRP120" s="5"/>
      <c r="CRQ120" s="5"/>
      <c r="CRR120" s="5"/>
      <c r="CRS120" s="5"/>
      <c r="CRT120" s="5"/>
      <c r="CRU120" s="5"/>
      <c r="CRV120" s="5"/>
      <c r="CRW120" s="5"/>
      <c r="CRX120" s="5"/>
      <c r="CRY120" s="5"/>
      <c r="CRZ120" s="5"/>
      <c r="CSA120" s="5"/>
      <c r="CSB120" s="5"/>
      <c r="CSC120" s="5"/>
      <c r="CSD120" s="5"/>
      <c r="CSE120" s="5"/>
      <c r="CSF120" s="5"/>
      <c r="CSG120" s="5"/>
      <c r="CSH120" s="5"/>
      <c r="CSI120" s="5"/>
      <c r="CSJ120" s="5"/>
      <c r="CSK120" s="5"/>
      <c r="CSL120" s="5"/>
      <c r="CSM120" s="5"/>
      <c r="CSN120" s="5"/>
      <c r="CSO120" s="5"/>
      <c r="CSP120" s="5"/>
      <c r="CSQ120" s="5"/>
      <c r="CSR120" s="5"/>
      <c r="CSS120" s="5"/>
      <c r="CST120" s="5"/>
      <c r="CSU120" s="5"/>
      <c r="CSV120" s="5"/>
      <c r="CSW120" s="5"/>
      <c r="CSX120" s="5"/>
      <c r="CSY120" s="5"/>
      <c r="CSZ120" s="5"/>
      <c r="CTA120" s="5"/>
      <c r="CTB120" s="5"/>
      <c r="CTC120" s="5"/>
      <c r="CTD120" s="5"/>
      <c r="CTE120" s="5"/>
      <c r="CTF120" s="5"/>
      <c r="CTG120" s="5"/>
      <c r="CTH120" s="5"/>
      <c r="CTI120" s="5"/>
      <c r="CTJ120" s="5"/>
      <c r="CTK120" s="5"/>
      <c r="CTL120" s="5"/>
      <c r="CTM120" s="5"/>
      <c r="CTN120" s="5"/>
      <c r="CTO120" s="5"/>
      <c r="CTP120" s="5"/>
      <c r="CTQ120" s="5"/>
      <c r="CTR120" s="5"/>
      <c r="CTS120" s="5"/>
      <c r="CTT120" s="5"/>
      <c r="CTU120" s="5"/>
      <c r="CTV120" s="5"/>
      <c r="CTW120" s="5"/>
      <c r="CTX120" s="5"/>
      <c r="CTY120" s="5"/>
      <c r="CTZ120" s="5"/>
      <c r="CUA120" s="5"/>
      <c r="CUB120" s="5"/>
      <c r="CUC120" s="5"/>
      <c r="CUD120" s="5"/>
      <c r="CUE120" s="5"/>
      <c r="CUF120" s="5"/>
      <c r="CUG120" s="5"/>
      <c r="CUH120" s="5"/>
      <c r="CUI120" s="5"/>
      <c r="CUJ120" s="5"/>
      <c r="CUK120" s="5"/>
      <c r="CUL120" s="5"/>
      <c r="CUM120" s="5"/>
      <c r="CUN120" s="5"/>
      <c r="CUO120" s="5"/>
      <c r="CUP120" s="5"/>
      <c r="CUQ120" s="5"/>
      <c r="CUR120" s="5"/>
      <c r="CUS120" s="5"/>
      <c r="CUT120" s="5"/>
      <c r="CUU120" s="5"/>
      <c r="CUV120" s="5"/>
      <c r="CUW120" s="5"/>
      <c r="CUX120" s="5"/>
      <c r="CUY120" s="5"/>
      <c r="CUZ120" s="5"/>
      <c r="CVA120" s="5"/>
      <c r="CVB120" s="5"/>
      <c r="CVC120" s="5"/>
      <c r="CVD120" s="5"/>
      <c r="CVE120" s="5"/>
      <c r="CVF120" s="5"/>
      <c r="CVG120" s="5"/>
      <c r="CVH120" s="5"/>
      <c r="CVI120" s="5"/>
      <c r="CVJ120" s="5"/>
      <c r="CVK120" s="5"/>
      <c r="CVL120" s="5"/>
      <c r="CVM120" s="5"/>
      <c r="CVN120" s="5"/>
      <c r="CVO120" s="5"/>
      <c r="CVP120" s="5"/>
      <c r="CVQ120" s="5"/>
      <c r="CVR120" s="5"/>
      <c r="CVS120" s="5"/>
      <c r="CVT120" s="5"/>
      <c r="CVU120" s="5"/>
      <c r="CVV120" s="5"/>
      <c r="CVW120" s="5"/>
      <c r="CVX120" s="5"/>
      <c r="CVY120" s="5"/>
      <c r="CVZ120" s="5"/>
      <c r="CWA120" s="5"/>
      <c r="CWB120" s="5"/>
      <c r="CWC120" s="5"/>
      <c r="CWD120" s="5"/>
      <c r="CWE120" s="5"/>
      <c r="CWF120" s="5"/>
      <c r="CWG120" s="5"/>
      <c r="CWH120" s="5"/>
      <c r="CWI120" s="5"/>
      <c r="CWJ120" s="5"/>
      <c r="CWK120" s="5"/>
      <c r="CWL120" s="5"/>
      <c r="CWM120" s="5"/>
      <c r="CWN120" s="5"/>
      <c r="CWO120" s="5"/>
      <c r="CWP120" s="5"/>
      <c r="CWQ120" s="5"/>
      <c r="CWR120" s="5"/>
      <c r="CWS120" s="5"/>
      <c r="CWT120" s="5"/>
      <c r="CWU120" s="5"/>
      <c r="CWV120" s="5"/>
      <c r="CWW120" s="5"/>
      <c r="CWX120" s="5"/>
      <c r="CWY120" s="5"/>
      <c r="CWZ120" s="5"/>
      <c r="CXA120" s="5"/>
      <c r="CXB120" s="5"/>
      <c r="CXC120" s="5"/>
      <c r="CXD120" s="5"/>
      <c r="CXE120" s="5"/>
      <c r="CXF120" s="5"/>
      <c r="CXG120" s="5"/>
      <c r="CXH120" s="5"/>
      <c r="CXI120" s="5"/>
      <c r="CXJ120" s="5"/>
      <c r="CXK120" s="5"/>
      <c r="CXL120" s="5"/>
      <c r="CXM120" s="5"/>
      <c r="CXN120" s="5"/>
      <c r="CXO120" s="5"/>
      <c r="CXP120" s="5"/>
      <c r="CXQ120" s="5"/>
      <c r="CXR120" s="5"/>
      <c r="CXS120" s="5"/>
      <c r="CXT120" s="5"/>
      <c r="CXU120" s="5"/>
      <c r="CXV120" s="5"/>
      <c r="CXW120" s="5"/>
      <c r="CXX120" s="5"/>
      <c r="CXY120" s="5"/>
      <c r="CXZ120" s="5"/>
      <c r="CYA120" s="5"/>
      <c r="CYB120" s="5"/>
      <c r="CYC120" s="5"/>
      <c r="CYD120" s="5"/>
      <c r="CYE120" s="5"/>
      <c r="CYF120" s="5"/>
      <c r="CYG120" s="5"/>
      <c r="CYH120" s="5"/>
      <c r="CYI120" s="5"/>
      <c r="CYJ120" s="5"/>
      <c r="CYK120" s="5"/>
      <c r="CYL120" s="5"/>
      <c r="CYM120" s="5"/>
      <c r="CYN120" s="5"/>
      <c r="CYO120" s="5"/>
      <c r="CYP120" s="5"/>
      <c r="CYQ120" s="5"/>
      <c r="CYR120" s="5"/>
      <c r="CYS120" s="5"/>
      <c r="CYT120" s="5"/>
      <c r="CYU120" s="5"/>
      <c r="CYV120" s="5"/>
      <c r="CYW120" s="5"/>
      <c r="CYX120" s="5"/>
      <c r="CYY120" s="5"/>
      <c r="CYZ120" s="5"/>
      <c r="CZA120" s="5"/>
      <c r="CZB120" s="5"/>
      <c r="CZC120" s="5"/>
      <c r="CZD120" s="5"/>
      <c r="CZE120" s="5"/>
      <c r="CZF120" s="5"/>
      <c r="CZG120" s="5"/>
      <c r="CZH120" s="5"/>
      <c r="CZI120" s="5"/>
      <c r="CZJ120" s="5"/>
      <c r="CZK120" s="5"/>
      <c r="CZL120" s="5"/>
      <c r="CZM120" s="5"/>
      <c r="CZN120" s="5"/>
      <c r="CZO120" s="5"/>
      <c r="CZP120" s="5"/>
      <c r="CZQ120" s="5"/>
      <c r="CZR120" s="5"/>
      <c r="CZS120" s="5"/>
      <c r="CZT120" s="5"/>
      <c r="CZU120" s="5"/>
      <c r="CZV120" s="5"/>
      <c r="CZW120" s="5"/>
      <c r="CZX120" s="5"/>
      <c r="CZY120" s="5"/>
      <c r="CZZ120" s="5"/>
      <c r="DAA120" s="5"/>
      <c r="DAB120" s="5"/>
      <c r="DAC120" s="5"/>
      <c r="DAD120" s="5"/>
      <c r="DAE120" s="5"/>
      <c r="DAF120" s="5"/>
      <c r="DAG120" s="5"/>
      <c r="DAH120" s="5"/>
      <c r="DAI120" s="5"/>
      <c r="DAJ120" s="5"/>
      <c r="DAK120" s="5"/>
      <c r="DAL120" s="5"/>
      <c r="DAM120" s="5"/>
      <c r="DAN120" s="5"/>
      <c r="DAO120" s="5"/>
      <c r="DAP120" s="5"/>
      <c r="DAQ120" s="5"/>
      <c r="DAR120" s="5"/>
      <c r="DAS120" s="5"/>
      <c r="DAT120" s="5"/>
      <c r="DAU120" s="5"/>
      <c r="DAV120" s="5"/>
      <c r="DAW120" s="5"/>
      <c r="DAX120" s="5"/>
      <c r="DAY120" s="5"/>
      <c r="DAZ120" s="5"/>
      <c r="DBA120" s="5"/>
      <c r="DBB120" s="5"/>
      <c r="DBC120" s="5"/>
      <c r="DBD120" s="5"/>
      <c r="DBE120" s="5"/>
      <c r="DBF120" s="5"/>
      <c r="DBG120" s="5"/>
      <c r="DBH120" s="5"/>
      <c r="DBI120" s="5"/>
      <c r="DBJ120" s="5"/>
      <c r="DBK120" s="5"/>
      <c r="DBL120" s="5"/>
      <c r="DBM120" s="5"/>
      <c r="DBN120" s="5"/>
      <c r="DBO120" s="5"/>
      <c r="DBP120" s="5"/>
      <c r="DBQ120" s="5"/>
      <c r="DBR120" s="5"/>
      <c r="DBS120" s="5"/>
      <c r="DBT120" s="5"/>
      <c r="DBU120" s="5"/>
      <c r="DBV120" s="5"/>
      <c r="DBW120" s="5"/>
      <c r="DBX120" s="5"/>
      <c r="DBY120" s="5"/>
      <c r="DBZ120" s="5"/>
      <c r="DCA120" s="5"/>
      <c r="DCB120" s="5"/>
      <c r="DCC120" s="5"/>
      <c r="DCD120" s="5"/>
      <c r="DCE120" s="5"/>
      <c r="DCF120" s="5"/>
      <c r="DCG120" s="5"/>
      <c r="DCH120" s="5"/>
      <c r="DCI120" s="5"/>
      <c r="DCJ120" s="5"/>
      <c r="DCK120" s="5"/>
      <c r="DCL120" s="5"/>
      <c r="DCM120" s="5"/>
      <c r="DCN120" s="5"/>
      <c r="DCO120" s="5"/>
      <c r="DCP120" s="5"/>
      <c r="DCQ120" s="5"/>
      <c r="DCR120" s="5"/>
      <c r="DCS120" s="5"/>
      <c r="DCT120" s="5"/>
      <c r="DCU120" s="5"/>
      <c r="DCV120" s="5"/>
      <c r="DCW120" s="5"/>
      <c r="DCX120" s="5"/>
      <c r="DCY120" s="5"/>
      <c r="DCZ120" s="5"/>
      <c r="DDA120" s="5"/>
      <c r="DDB120" s="5"/>
      <c r="DDC120" s="5"/>
      <c r="DDD120" s="5"/>
      <c r="DDE120" s="5"/>
      <c r="DDF120" s="5"/>
      <c r="DDG120" s="5"/>
      <c r="DDH120" s="5"/>
      <c r="DDI120" s="5"/>
      <c r="DDJ120" s="5"/>
      <c r="DDK120" s="5"/>
      <c r="DDL120" s="5"/>
      <c r="DDM120" s="5"/>
      <c r="DDN120" s="5"/>
      <c r="DDO120" s="5"/>
      <c r="DDP120" s="5"/>
      <c r="DDQ120" s="5"/>
      <c r="DDR120" s="5"/>
      <c r="DDS120" s="5"/>
      <c r="DDT120" s="5"/>
      <c r="DDU120" s="5"/>
      <c r="DDV120" s="5"/>
      <c r="DDW120" s="5"/>
      <c r="DDX120" s="5"/>
      <c r="DDY120" s="5"/>
      <c r="DDZ120" s="5"/>
      <c r="DEA120" s="5"/>
      <c r="DEB120" s="5"/>
      <c r="DEC120" s="5"/>
      <c r="DED120" s="5"/>
      <c r="DEE120" s="5"/>
      <c r="DEF120" s="5"/>
      <c r="DEG120" s="5"/>
      <c r="DEH120" s="5"/>
      <c r="DEI120" s="5"/>
      <c r="DEJ120" s="5"/>
      <c r="DEK120" s="5"/>
      <c r="DEL120" s="5"/>
      <c r="DEM120" s="5"/>
      <c r="DEN120" s="5"/>
      <c r="DEO120" s="5"/>
      <c r="DEP120" s="5"/>
      <c r="DEQ120" s="5"/>
      <c r="DER120" s="5"/>
      <c r="DES120" s="5"/>
      <c r="DET120" s="5"/>
      <c r="DEU120" s="5"/>
      <c r="DEV120" s="5"/>
      <c r="DEW120" s="5"/>
      <c r="DEX120" s="5"/>
      <c r="DEY120" s="5"/>
      <c r="DEZ120" s="5"/>
      <c r="DFA120" s="5"/>
      <c r="DFB120" s="5"/>
      <c r="DFC120" s="5"/>
      <c r="DFD120" s="5"/>
      <c r="DFE120" s="5"/>
      <c r="DFF120" s="5"/>
      <c r="DFG120" s="5"/>
      <c r="DFH120" s="5"/>
      <c r="DFI120" s="5"/>
      <c r="DFJ120" s="5"/>
      <c r="DFK120" s="5"/>
      <c r="DFL120" s="5"/>
      <c r="DFM120" s="5"/>
      <c r="DFN120" s="5"/>
      <c r="DFO120" s="5"/>
      <c r="DFP120" s="5"/>
      <c r="DFQ120" s="5"/>
      <c r="DFR120" s="5"/>
      <c r="DFS120" s="5"/>
      <c r="DFT120" s="5"/>
      <c r="DFU120" s="5"/>
      <c r="DFV120" s="5"/>
      <c r="DFW120" s="5"/>
      <c r="DFX120" s="5"/>
      <c r="DFY120" s="5"/>
      <c r="DFZ120" s="5"/>
      <c r="DGA120" s="5"/>
      <c r="DGB120" s="5"/>
      <c r="DGC120" s="5"/>
      <c r="DGD120" s="5"/>
      <c r="DGE120" s="5"/>
      <c r="DGF120" s="5"/>
      <c r="DGG120" s="5"/>
      <c r="DGH120" s="5"/>
      <c r="DGI120" s="5"/>
      <c r="DGJ120" s="5"/>
      <c r="DGK120" s="5"/>
      <c r="DGL120" s="5"/>
      <c r="DGM120" s="5"/>
      <c r="DGN120" s="5"/>
      <c r="DGO120" s="5"/>
      <c r="DGP120" s="5"/>
      <c r="DGQ120" s="5"/>
      <c r="DGR120" s="5"/>
      <c r="DGS120" s="5"/>
      <c r="DGT120" s="5"/>
      <c r="DGU120" s="5"/>
      <c r="DGV120" s="5"/>
      <c r="DGW120" s="5"/>
      <c r="DGX120" s="5"/>
      <c r="DGY120" s="5"/>
      <c r="DGZ120" s="5"/>
      <c r="DHA120" s="5"/>
      <c r="DHB120" s="5"/>
      <c r="DHC120" s="5"/>
      <c r="DHD120" s="5"/>
      <c r="DHE120" s="5"/>
      <c r="DHF120" s="5"/>
      <c r="DHG120" s="5"/>
      <c r="DHH120" s="5"/>
      <c r="DHI120" s="5"/>
      <c r="DHJ120" s="5"/>
      <c r="DHK120" s="5"/>
      <c r="DHL120" s="5"/>
      <c r="DHM120" s="5"/>
      <c r="DHN120" s="5"/>
      <c r="DHO120" s="5"/>
      <c r="DHP120" s="5"/>
      <c r="DHQ120" s="5"/>
      <c r="DHR120" s="5"/>
      <c r="DHS120" s="5"/>
      <c r="DHT120" s="5"/>
      <c r="DHU120" s="5"/>
      <c r="DHV120" s="5"/>
      <c r="DHW120" s="5"/>
      <c r="DHX120" s="5"/>
      <c r="DHY120" s="5"/>
      <c r="DHZ120" s="5"/>
      <c r="DIA120" s="5"/>
      <c r="DIB120" s="5"/>
      <c r="DIC120" s="5"/>
      <c r="DID120" s="5"/>
      <c r="DIE120" s="5"/>
      <c r="DIF120" s="5"/>
      <c r="DIG120" s="5"/>
      <c r="DIH120" s="5"/>
      <c r="DII120" s="5"/>
      <c r="DIJ120" s="5"/>
      <c r="DIK120" s="5"/>
      <c r="DIL120" s="5"/>
      <c r="DIM120" s="5"/>
      <c r="DIN120" s="5"/>
      <c r="DIO120" s="5"/>
      <c r="DIP120" s="5"/>
      <c r="DIQ120" s="5"/>
      <c r="DIR120" s="5"/>
      <c r="DIS120" s="5"/>
      <c r="DIT120" s="5"/>
      <c r="DIU120" s="5"/>
      <c r="DIV120" s="5"/>
      <c r="DIW120" s="5"/>
      <c r="DIX120" s="5"/>
      <c r="DIY120" s="5"/>
      <c r="DIZ120" s="5"/>
      <c r="DJA120" s="5"/>
      <c r="DJB120" s="5"/>
      <c r="DJC120" s="5"/>
      <c r="DJD120" s="5"/>
      <c r="DJE120" s="5"/>
      <c r="DJF120" s="5"/>
      <c r="DJG120" s="5"/>
      <c r="DJH120" s="5"/>
      <c r="DJI120" s="5"/>
      <c r="DJJ120" s="5"/>
      <c r="DJK120" s="5"/>
      <c r="DJL120" s="5"/>
      <c r="DJM120" s="5"/>
      <c r="DJN120" s="5"/>
      <c r="DJO120" s="5"/>
      <c r="DJP120" s="5"/>
      <c r="DJQ120" s="5"/>
      <c r="DJR120" s="5"/>
      <c r="DJS120" s="5"/>
      <c r="DJT120" s="5"/>
      <c r="DJU120" s="5"/>
      <c r="DJV120" s="5"/>
      <c r="DJW120" s="5"/>
      <c r="DJX120" s="5"/>
      <c r="DJY120" s="5"/>
      <c r="DJZ120" s="5"/>
      <c r="DKA120" s="5"/>
      <c r="DKB120" s="5"/>
      <c r="DKC120" s="5"/>
      <c r="DKD120" s="5"/>
      <c r="DKE120" s="5"/>
      <c r="DKF120" s="5"/>
      <c r="DKG120" s="5"/>
      <c r="DKH120" s="5"/>
      <c r="DKI120" s="5"/>
      <c r="DKJ120" s="5"/>
      <c r="DKK120" s="5"/>
      <c r="DKL120" s="5"/>
      <c r="DKM120" s="5"/>
      <c r="DKN120" s="5"/>
      <c r="DKO120" s="5"/>
      <c r="DKP120" s="5"/>
      <c r="DKQ120" s="5"/>
      <c r="DKR120" s="5"/>
      <c r="DKS120" s="5"/>
      <c r="DKT120" s="5"/>
      <c r="DKU120" s="5"/>
      <c r="DKV120" s="5"/>
      <c r="DKW120" s="5"/>
      <c r="DKX120" s="5"/>
      <c r="DKY120" s="5"/>
      <c r="DKZ120" s="5"/>
      <c r="DLA120" s="5"/>
      <c r="DLB120" s="5"/>
      <c r="DLC120" s="5"/>
      <c r="DLD120" s="5"/>
      <c r="DLE120" s="5"/>
      <c r="DLF120" s="5"/>
      <c r="DLG120" s="5"/>
      <c r="DLH120" s="5"/>
      <c r="DLI120" s="5"/>
      <c r="DLJ120" s="5"/>
      <c r="DLK120" s="5"/>
      <c r="DLL120" s="5"/>
      <c r="DLM120" s="5"/>
      <c r="DLN120" s="5"/>
      <c r="DLO120" s="5"/>
      <c r="DLP120" s="5"/>
      <c r="DLQ120" s="5"/>
      <c r="DLR120" s="5"/>
      <c r="DLS120" s="5"/>
      <c r="DLT120" s="5"/>
      <c r="DLU120" s="5"/>
      <c r="DLV120" s="5"/>
      <c r="DLW120" s="5"/>
      <c r="DLX120" s="5"/>
      <c r="DLY120" s="5"/>
      <c r="DLZ120" s="5"/>
      <c r="DMA120" s="5"/>
      <c r="DMB120" s="5"/>
      <c r="DMC120" s="5"/>
      <c r="DMD120" s="5"/>
      <c r="DME120" s="5"/>
      <c r="DMF120" s="5"/>
      <c r="DMG120" s="5"/>
      <c r="DMH120" s="5"/>
      <c r="DMI120" s="5"/>
      <c r="DMJ120" s="5"/>
      <c r="DMK120" s="5"/>
      <c r="DML120" s="5"/>
      <c r="DMM120" s="5"/>
      <c r="DMN120" s="5"/>
      <c r="DMO120" s="5"/>
      <c r="DMP120" s="5"/>
      <c r="DMQ120" s="5"/>
      <c r="DMR120" s="5"/>
      <c r="DMS120" s="5"/>
      <c r="DMT120" s="5"/>
      <c r="DMU120" s="5"/>
      <c r="DMV120" s="5"/>
      <c r="DMW120" s="5"/>
      <c r="DMX120" s="5"/>
      <c r="DMY120" s="5"/>
      <c r="DMZ120" s="5"/>
      <c r="DNA120" s="5"/>
      <c r="DNB120" s="5"/>
      <c r="DNC120" s="5"/>
      <c r="DND120" s="5"/>
      <c r="DNE120" s="5"/>
      <c r="DNF120" s="5"/>
      <c r="DNG120" s="5"/>
      <c r="DNH120" s="5"/>
      <c r="DNI120" s="5"/>
      <c r="DNJ120" s="5"/>
      <c r="DNK120" s="5"/>
      <c r="DNL120" s="5"/>
      <c r="DNM120" s="5"/>
      <c r="DNN120" s="5"/>
      <c r="DNO120" s="5"/>
      <c r="DNP120" s="5"/>
      <c r="DNQ120" s="5"/>
      <c r="DNR120" s="5"/>
      <c r="DNS120" s="5"/>
      <c r="DNT120" s="5"/>
      <c r="DNU120" s="5"/>
      <c r="DNV120" s="5"/>
      <c r="DNW120" s="5"/>
      <c r="DNX120" s="5"/>
      <c r="DNY120" s="5"/>
      <c r="DNZ120" s="5"/>
      <c r="DOA120" s="5"/>
      <c r="DOB120" s="5"/>
      <c r="DOC120" s="5"/>
      <c r="DOD120" s="5"/>
      <c r="DOE120" s="5"/>
      <c r="DOF120" s="5"/>
      <c r="DOG120" s="5"/>
      <c r="DOH120" s="5"/>
      <c r="DOI120" s="5"/>
      <c r="DOJ120" s="5"/>
      <c r="DOK120" s="5"/>
      <c r="DOL120" s="5"/>
      <c r="DOM120" s="5"/>
      <c r="DON120" s="5"/>
      <c r="DOO120" s="5"/>
      <c r="DOP120" s="5"/>
      <c r="DOQ120" s="5"/>
      <c r="DOR120" s="5"/>
      <c r="DOS120" s="5"/>
      <c r="DOT120" s="5"/>
      <c r="DOU120" s="5"/>
      <c r="DOV120" s="5"/>
      <c r="DOW120" s="5"/>
      <c r="DOX120" s="5"/>
      <c r="DOY120" s="5"/>
      <c r="DOZ120" s="5"/>
      <c r="DPA120" s="5"/>
      <c r="DPB120" s="5"/>
      <c r="DPC120" s="5"/>
      <c r="DPD120" s="5"/>
      <c r="DPE120" s="5"/>
      <c r="DPF120" s="5"/>
      <c r="DPG120" s="5"/>
      <c r="DPH120" s="5"/>
      <c r="DPI120" s="5"/>
      <c r="DPJ120" s="5"/>
      <c r="DPK120" s="5"/>
      <c r="DPL120" s="5"/>
      <c r="DPM120" s="5"/>
      <c r="DPN120" s="5"/>
      <c r="DPO120" s="5"/>
      <c r="DPP120" s="5"/>
      <c r="DPQ120" s="5"/>
      <c r="DPR120" s="5"/>
      <c r="DPS120" s="5"/>
      <c r="DPT120" s="5"/>
      <c r="DPU120" s="5"/>
      <c r="DPV120" s="5"/>
      <c r="DPW120" s="5"/>
      <c r="DPX120" s="5"/>
      <c r="DPY120" s="5"/>
      <c r="DPZ120" s="5"/>
      <c r="DQA120" s="5"/>
      <c r="DQB120" s="5"/>
      <c r="DQC120" s="5"/>
      <c r="DQD120" s="5"/>
      <c r="DQE120" s="5"/>
      <c r="DQF120" s="5"/>
      <c r="DQG120" s="5"/>
      <c r="DQH120" s="5"/>
      <c r="DQI120" s="5"/>
      <c r="DQJ120" s="5"/>
      <c r="DQK120" s="5"/>
      <c r="DQL120" s="5"/>
      <c r="DQM120" s="5"/>
      <c r="DQN120" s="5"/>
      <c r="DQO120" s="5"/>
      <c r="DQP120" s="5"/>
      <c r="DQQ120" s="5"/>
      <c r="DQR120" s="5"/>
      <c r="DQS120" s="5"/>
      <c r="DQT120" s="5"/>
      <c r="DQU120" s="5"/>
      <c r="DQV120" s="5"/>
      <c r="DQW120" s="5"/>
      <c r="DQX120" s="5"/>
      <c r="DQY120" s="5"/>
      <c r="DQZ120" s="5"/>
      <c r="DRA120" s="5"/>
      <c r="DRB120" s="5"/>
      <c r="DRC120" s="5"/>
      <c r="DRD120" s="5"/>
      <c r="DRE120" s="5"/>
      <c r="DRF120" s="5"/>
      <c r="DRG120" s="5"/>
      <c r="DRH120" s="5"/>
      <c r="DRI120" s="5"/>
      <c r="DRJ120" s="5"/>
      <c r="DRK120" s="5"/>
      <c r="DRL120" s="5"/>
      <c r="DRM120" s="5"/>
      <c r="DRN120" s="5"/>
      <c r="DRO120" s="5"/>
      <c r="DRP120" s="5"/>
      <c r="DRQ120" s="5"/>
      <c r="DRR120" s="5"/>
      <c r="DRS120" s="5"/>
      <c r="DRT120" s="5"/>
      <c r="DRU120" s="5"/>
      <c r="DRV120" s="5"/>
      <c r="DRW120" s="5"/>
      <c r="DRX120" s="5"/>
      <c r="DRY120" s="5"/>
      <c r="DRZ120" s="5"/>
      <c r="DSA120" s="5"/>
      <c r="DSB120" s="5"/>
      <c r="DSC120" s="5"/>
      <c r="DSD120" s="5"/>
      <c r="DSE120" s="5"/>
      <c r="DSF120" s="5"/>
      <c r="DSG120" s="5"/>
      <c r="DSH120" s="5"/>
      <c r="DSI120" s="5"/>
      <c r="DSJ120" s="5"/>
      <c r="DSK120" s="5"/>
      <c r="DSL120" s="5"/>
      <c r="DSM120" s="5"/>
      <c r="DSN120" s="5"/>
      <c r="DSO120" s="5"/>
      <c r="DSP120" s="5"/>
      <c r="DSQ120" s="5"/>
      <c r="DSR120" s="5"/>
      <c r="DSS120" s="5"/>
      <c r="DST120" s="5"/>
      <c r="DSU120" s="5"/>
      <c r="DSV120" s="5"/>
      <c r="DSW120" s="5"/>
      <c r="DSX120" s="5"/>
      <c r="DSY120" s="5"/>
      <c r="DSZ120" s="5"/>
      <c r="DTA120" s="5"/>
      <c r="DTB120" s="5"/>
      <c r="DTC120" s="5"/>
      <c r="DTD120" s="5"/>
      <c r="DTE120" s="5"/>
      <c r="DTF120" s="5"/>
      <c r="DTG120" s="5"/>
      <c r="DTH120" s="5"/>
      <c r="DTI120" s="5"/>
      <c r="DTJ120" s="5"/>
      <c r="DTK120" s="5"/>
      <c r="DTL120" s="5"/>
      <c r="DTM120" s="5"/>
      <c r="DTN120" s="5"/>
      <c r="DTO120" s="5"/>
      <c r="DTP120" s="5"/>
      <c r="DTQ120" s="5"/>
      <c r="DTR120" s="5"/>
      <c r="DTS120" s="5"/>
      <c r="DTT120" s="5"/>
      <c r="DTU120" s="5"/>
      <c r="DTV120" s="5"/>
      <c r="DTW120" s="5"/>
      <c r="DTX120" s="5"/>
      <c r="DTY120" s="5"/>
      <c r="DTZ120" s="5"/>
      <c r="DUA120" s="5"/>
      <c r="DUB120" s="5"/>
      <c r="DUC120" s="5"/>
      <c r="DUD120" s="5"/>
      <c r="DUE120" s="5"/>
      <c r="DUF120" s="5"/>
      <c r="DUG120" s="5"/>
      <c r="DUH120" s="5"/>
      <c r="DUI120" s="5"/>
      <c r="DUJ120" s="5"/>
      <c r="DUK120" s="5"/>
      <c r="DUL120" s="5"/>
      <c r="DUM120" s="5"/>
      <c r="DUN120" s="5"/>
      <c r="DUO120" s="5"/>
      <c r="DUP120" s="5"/>
      <c r="DUQ120" s="5"/>
      <c r="DUR120" s="5"/>
      <c r="DUS120" s="5"/>
      <c r="DUT120" s="5"/>
      <c r="DUU120" s="5"/>
      <c r="DUV120" s="5"/>
      <c r="DUW120" s="5"/>
      <c r="DUX120" s="5"/>
      <c r="DUY120" s="5"/>
      <c r="DUZ120" s="5"/>
      <c r="DVA120" s="5"/>
      <c r="DVB120" s="5"/>
      <c r="DVC120" s="5"/>
      <c r="DVD120" s="5"/>
      <c r="DVE120" s="5"/>
      <c r="DVF120" s="5"/>
      <c r="DVG120" s="5"/>
      <c r="DVH120" s="5"/>
      <c r="DVI120" s="5"/>
      <c r="DVJ120" s="5"/>
      <c r="DVK120" s="5"/>
      <c r="DVL120" s="5"/>
      <c r="DVM120" s="5"/>
      <c r="DVN120" s="5"/>
      <c r="DVO120" s="5"/>
      <c r="DVP120" s="5"/>
      <c r="DVQ120" s="5"/>
      <c r="DVR120" s="5"/>
      <c r="DVS120" s="5"/>
      <c r="DVT120" s="5"/>
      <c r="DVU120" s="5"/>
      <c r="DVV120" s="5"/>
      <c r="DVW120" s="5"/>
      <c r="DVX120" s="5"/>
      <c r="DVY120" s="5"/>
      <c r="DVZ120" s="5"/>
      <c r="DWA120" s="5"/>
      <c r="DWB120" s="5"/>
      <c r="DWC120" s="5"/>
      <c r="DWD120" s="5"/>
      <c r="DWE120" s="5"/>
      <c r="DWF120" s="5"/>
      <c r="DWG120" s="5"/>
      <c r="DWH120" s="5"/>
      <c r="DWI120" s="5"/>
      <c r="DWJ120" s="5"/>
      <c r="DWK120" s="5"/>
      <c r="DWL120" s="5"/>
      <c r="DWM120" s="5"/>
      <c r="DWN120" s="5"/>
      <c r="DWO120" s="5"/>
      <c r="DWP120" s="5"/>
      <c r="DWQ120" s="5"/>
      <c r="DWR120" s="5"/>
      <c r="DWS120" s="5"/>
      <c r="DWT120" s="5"/>
      <c r="DWU120" s="5"/>
      <c r="DWV120" s="5"/>
      <c r="DWW120" s="5"/>
      <c r="DWX120" s="5"/>
      <c r="DWY120" s="5"/>
      <c r="DWZ120" s="5"/>
      <c r="DXA120" s="5"/>
      <c r="DXB120" s="5"/>
      <c r="DXC120" s="5"/>
      <c r="DXD120" s="5"/>
      <c r="DXE120" s="5"/>
      <c r="DXF120" s="5"/>
      <c r="DXG120" s="5"/>
      <c r="DXH120" s="5"/>
      <c r="DXI120" s="5"/>
      <c r="DXJ120" s="5"/>
      <c r="DXK120" s="5"/>
      <c r="DXL120" s="5"/>
      <c r="DXM120" s="5"/>
      <c r="DXN120" s="5"/>
      <c r="DXO120" s="5"/>
      <c r="DXP120" s="5"/>
      <c r="DXQ120" s="5"/>
      <c r="DXR120" s="5"/>
      <c r="DXS120" s="5"/>
      <c r="DXT120" s="5"/>
      <c r="DXU120" s="5"/>
      <c r="DXV120" s="5"/>
      <c r="DXW120" s="5"/>
      <c r="DXX120" s="5"/>
      <c r="DXY120" s="5"/>
      <c r="DXZ120" s="5"/>
      <c r="DYA120" s="5"/>
      <c r="DYB120" s="5"/>
      <c r="DYC120" s="5"/>
      <c r="DYD120" s="5"/>
      <c r="DYE120" s="5"/>
      <c r="DYF120" s="5"/>
      <c r="DYG120" s="5"/>
      <c r="DYH120" s="5"/>
      <c r="DYI120" s="5"/>
      <c r="DYJ120" s="5"/>
      <c r="DYK120" s="5"/>
      <c r="DYL120" s="5"/>
      <c r="DYM120" s="5"/>
      <c r="DYN120" s="5"/>
      <c r="DYO120" s="5"/>
      <c r="DYP120" s="5"/>
      <c r="DYQ120" s="5"/>
      <c r="DYR120" s="5"/>
      <c r="DYS120" s="5"/>
      <c r="DYT120" s="5"/>
      <c r="DYU120" s="5"/>
      <c r="DYV120" s="5"/>
      <c r="DYW120" s="5"/>
      <c r="DYX120" s="5"/>
      <c r="DYY120" s="5"/>
      <c r="DYZ120" s="5"/>
      <c r="DZA120" s="5"/>
      <c r="DZB120" s="5"/>
      <c r="DZC120" s="5"/>
      <c r="DZD120" s="5"/>
      <c r="DZE120" s="5"/>
      <c r="DZF120" s="5"/>
      <c r="DZG120" s="5"/>
      <c r="DZH120" s="5"/>
      <c r="DZI120" s="5"/>
      <c r="DZJ120" s="5"/>
      <c r="DZK120" s="5"/>
      <c r="DZL120" s="5"/>
      <c r="DZM120" s="5"/>
      <c r="DZN120" s="5"/>
      <c r="DZO120" s="5"/>
      <c r="DZP120" s="5"/>
      <c r="DZQ120" s="5"/>
      <c r="DZR120" s="5"/>
      <c r="DZS120" s="5"/>
      <c r="DZT120" s="5"/>
      <c r="DZU120" s="5"/>
      <c r="DZV120" s="5"/>
      <c r="DZW120" s="5"/>
      <c r="DZX120" s="5"/>
      <c r="DZY120" s="5"/>
      <c r="DZZ120" s="5"/>
      <c r="EAA120" s="5"/>
      <c r="EAB120" s="5"/>
      <c r="EAC120" s="5"/>
      <c r="EAD120" s="5"/>
      <c r="EAE120" s="5"/>
      <c r="EAF120" s="5"/>
      <c r="EAG120" s="5"/>
      <c r="EAH120" s="5"/>
      <c r="EAI120" s="5"/>
      <c r="EAJ120" s="5"/>
      <c r="EAK120" s="5"/>
      <c r="EAL120" s="5"/>
      <c r="EAM120" s="5"/>
      <c r="EAN120" s="5"/>
      <c r="EAO120" s="5"/>
      <c r="EAP120" s="5"/>
      <c r="EAQ120" s="5"/>
      <c r="EAR120" s="5"/>
      <c r="EAS120" s="5"/>
      <c r="EAT120" s="5"/>
      <c r="EAU120" s="5"/>
      <c r="EAV120" s="5"/>
      <c r="EAW120" s="5"/>
      <c r="EAX120" s="5"/>
      <c r="EAY120" s="5"/>
      <c r="EAZ120" s="5"/>
      <c r="EBA120" s="5"/>
      <c r="EBB120" s="5"/>
      <c r="EBC120" s="5"/>
      <c r="EBD120" s="5"/>
      <c r="EBE120" s="5"/>
      <c r="EBF120" s="5"/>
      <c r="EBG120" s="5"/>
      <c r="EBH120" s="5"/>
      <c r="EBI120" s="5"/>
      <c r="EBJ120" s="5"/>
      <c r="EBK120" s="5"/>
      <c r="EBL120" s="5"/>
      <c r="EBM120" s="5"/>
      <c r="EBN120" s="5"/>
      <c r="EBO120" s="5"/>
      <c r="EBP120" s="5"/>
      <c r="EBQ120" s="5"/>
      <c r="EBR120" s="5"/>
      <c r="EBS120" s="5"/>
      <c r="EBT120" s="5"/>
      <c r="EBU120" s="5"/>
      <c r="EBV120" s="5"/>
      <c r="EBW120" s="5"/>
      <c r="EBX120" s="5"/>
      <c r="EBY120" s="5"/>
      <c r="EBZ120" s="5"/>
      <c r="ECA120" s="5"/>
      <c r="ECB120" s="5"/>
      <c r="ECC120" s="5"/>
      <c r="ECD120" s="5"/>
      <c r="ECE120" s="5"/>
      <c r="ECF120" s="5"/>
      <c r="ECG120" s="5"/>
      <c r="ECH120" s="5"/>
      <c r="ECI120" s="5"/>
      <c r="ECJ120" s="5"/>
      <c r="ECK120" s="5"/>
      <c r="ECL120" s="5"/>
      <c r="ECM120" s="5"/>
      <c r="ECN120" s="5"/>
      <c r="ECO120" s="5"/>
      <c r="ECP120" s="5"/>
      <c r="ECQ120" s="5"/>
      <c r="ECR120" s="5"/>
      <c r="ECS120" s="5"/>
      <c r="ECT120" s="5"/>
      <c r="ECU120" s="5"/>
      <c r="ECV120" s="5"/>
      <c r="ECW120" s="5"/>
      <c r="ECX120" s="5"/>
      <c r="ECY120" s="5"/>
      <c r="ECZ120" s="5"/>
      <c r="EDA120" s="5"/>
      <c r="EDB120" s="5"/>
      <c r="EDC120" s="5"/>
      <c r="EDD120" s="5"/>
      <c r="EDE120" s="5"/>
      <c r="EDF120" s="5"/>
      <c r="EDG120" s="5"/>
      <c r="EDH120" s="5"/>
      <c r="EDI120" s="5"/>
      <c r="EDJ120" s="5"/>
      <c r="EDK120" s="5"/>
      <c r="EDL120" s="5"/>
      <c r="EDM120" s="5"/>
      <c r="EDN120" s="5"/>
      <c r="EDO120" s="5"/>
      <c r="EDP120" s="5"/>
      <c r="EDQ120" s="5"/>
      <c r="EDR120" s="5"/>
      <c r="EDS120" s="5"/>
      <c r="EDT120" s="5"/>
      <c r="EDU120" s="5"/>
      <c r="EDV120" s="5"/>
      <c r="EDW120" s="5"/>
      <c r="EDX120" s="5"/>
      <c r="EDY120" s="5"/>
      <c r="EDZ120" s="5"/>
      <c r="EEA120" s="5"/>
      <c r="EEB120" s="5"/>
      <c r="EEC120" s="5"/>
      <c r="EED120" s="5"/>
      <c r="EEE120" s="5"/>
      <c r="EEF120" s="5"/>
      <c r="EEG120" s="5"/>
      <c r="EEH120" s="5"/>
      <c r="EEI120" s="5"/>
      <c r="EEJ120" s="5"/>
      <c r="EEK120" s="5"/>
      <c r="EEL120" s="5"/>
      <c r="EEM120" s="5"/>
      <c r="EEN120" s="5"/>
      <c r="EEO120" s="5"/>
      <c r="EEP120" s="5"/>
      <c r="EEQ120" s="5"/>
      <c r="EER120" s="5"/>
      <c r="EES120" s="5"/>
      <c r="EET120" s="5"/>
      <c r="EEU120" s="5"/>
      <c r="EEV120" s="5"/>
      <c r="EEW120" s="5"/>
      <c r="EEX120" s="5"/>
      <c r="EEY120" s="5"/>
      <c r="EEZ120" s="5"/>
      <c r="EFA120" s="5"/>
      <c r="EFB120" s="5"/>
      <c r="EFC120" s="5"/>
      <c r="EFD120" s="5"/>
      <c r="EFE120" s="5"/>
      <c r="EFF120" s="5"/>
      <c r="EFG120" s="5"/>
      <c r="EFH120" s="5"/>
      <c r="EFI120" s="5"/>
      <c r="EFJ120" s="5"/>
      <c r="EFK120" s="5"/>
      <c r="EFL120" s="5"/>
      <c r="EFM120" s="5"/>
      <c r="EFN120" s="5"/>
      <c r="EFO120" s="5"/>
      <c r="EFP120" s="5"/>
      <c r="EFQ120" s="5"/>
      <c r="EFR120" s="5"/>
      <c r="EFS120" s="5"/>
      <c r="EFT120" s="5"/>
      <c r="EFU120" s="5"/>
      <c r="EFV120" s="5"/>
      <c r="EFW120" s="5"/>
      <c r="EFX120" s="5"/>
      <c r="EFY120" s="5"/>
      <c r="EFZ120" s="5"/>
      <c r="EGA120" s="5"/>
      <c r="EGB120" s="5"/>
      <c r="EGC120" s="5"/>
      <c r="EGD120" s="5"/>
      <c r="EGE120" s="5"/>
      <c r="EGF120" s="5"/>
      <c r="EGG120" s="5"/>
      <c r="EGH120" s="5"/>
      <c r="EGI120" s="5"/>
      <c r="EGJ120" s="5"/>
      <c r="EGK120" s="5"/>
      <c r="EGL120" s="5"/>
      <c r="EGM120" s="5"/>
      <c r="EGN120" s="5"/>
      <c r="EGO120" s="5"/>
      <c r="EGP120" s="5"/>
      <c r="EGQ120" s="5"/>
      <c r="EGR120" s="5"/>
      <c r="EGS120" s="5"/>
      <c r="EGT120" s="5"/>
      <c r="EGU120" s="5"/>
      <c r="EGV120" s="5"/>
      <c r="EGW120" s="5"/>
      <c r="EGX120" s="5"/>
      <c r="EGY120" s="5"/>
      <c r="EGZ120" s="5"/>
      <c r="EHA120" s="5"/>
      <c r="EHB120" s="5"/>
      <c r="EHC120" s="5"/>
      <c r="EHD120" s="5"/>
      <c r="EHE120" s="5"/>
      <c r="EHF120" s="5"/>
      <c r="EHG120" s="5"/>
      <c r="EHH120" s="5"/>
      <c r="EHI120" s="5"/>
      <c r="EHJ120" s="5"/>
      <c r="EHK120" s="5"/>
      <c r="EHL120" s="5"/>
      <c r="EHM120" s="5"/>
      <c r="EHN120" s="5"/>
      <c r="EHO120" s="5"/>
      <c r="EHP120" s="5"/>
      <c r="EHQ120" s="5"/>
      <c r="EHR120" s="5"/>
      <c r="EHS120" s="5"/>
      <c r="EHT120" s="5"/>
      <c r="EHU120" s="5"/>
      <c r="EHV120" s="5"/>
      <c r="EHW120" s="5"/>
      <c r="EHX120" s="5"/>
      <c r="EHY120" s="5"/>
      <c r="EHZ120" s="5"/>
      <c r="EIA120" s="5"/>
      <c r="EIB120" s="5"/>
      <c r="EIC120" s="5"/>
      <c r="EID120" s="5"/>
      <c r="EIE120" s="5"/>
      <c r="EIF120" s="5"/>
      <c r="EIG120" s="5"/>
      <c r="EIH120" s="5"/>
      <c r="EII120" s="5"/>
      <c r="EIJ120" s="5"/>
      <c r="EIK120" s="5"/>
      <c r="EIL120" s="5"/>
      <c r="EIM120" s="5"/>
      <c r="EIN120" s="5"/>
      <c r="EIO120" s="5"/>
      <c r="EIP120" s="5"/>
      <c r="EIQ120" s="5"/>
      <c r="EIR120" s="5"/>
      <c r="EIS120" s="5"/>
      <c r="EIT120" s="5"/>
      <c r="EIU120" s="5"/>
      <c r="EIV120" s="5"/>
      <c r="EIW120" s="5"/>
      <c r="EIX120" s="5"/>
      <c r="EIY120" s="5"/>
      <c r="EIZ120" s="5"/>
      <c r="EJA120" s="5"/>
      <c r="EJB120" s="5"/>
      <c r="EJC120" s="5"/>
      <c r="EJD120" s="5"/>
      <c r="EJE120" s="5"/>
      <c r="EJF120" s="5"/>
      <c r="EJG120" s="5"/>
      <c r="EJH120" s="5"/>
      <c r="EJI120" s="5"/>
      <c r="EJJ120" s="5"/>
      <c r="EJK120" s="5"/>
      <c r="EJL120" s="5"/>
      <c r="EJM120" s="5"/>
      <c r="EJN120" s="5"/>
      <c r="EJO120" s="5"/>
      <c r="EJP120" s="5"/>
      <c r="EJQ120" s="5"/>
      <c r="EJR120" s="5"/>
      <c r="EJS120" s="5"/>
      <c r="EJT120" s="5"/>
      <c r="EJU120" s="5"/>
      <c r="EJV120" s="5"/>
      <c r="EJW120" s="5"/>
      <c r="EJX120" s="5"/>
      <c r="EJY120" s="5"/>
      <c r="EJZ120" s="5"/>
      <c r="EKA120" s="5"/>
      <c r="EKB120" s="5"/>
      <c r="EKC120" s="5"/>
      <c r="EKD120" s="5"/>
      <c r="EKE120" s="5"/>
      <c r="EKF120" s="5"/>
      <c r="EKG120" s="5"/>
      <c r="EKH120" s="5"/>
      <c r="EKI120" s="5"/>
      <c r="EKJ120" s="5"/>
      <c r="EKK120" s="5"/>
      <c r="EKL120" s="5"/>
      <c r="EKM120" s="5"/>
      <c r="EKN120" s="5"/>
      <c r="EKO120" s="5"/>
      <c r="EKP120" s="5"/>
      <c r="EKQ120" s="5"/>
      <c r="EKR120" s="5"/>
      <c r="EKS120" s="5"/>
      <c r="EKT120" s="5"/>
      <c r="EKU120" s="5"/>
      <c r="EKV120" s="5"/>
      <c r="EKW120" s="5"/>
      <c r="EKX120" s="5"/>
      <c r="EKY120" s="5"/>
      <c r="EKZ120" s="5"/>
      <c r="ELA120" s="5"/>
      <c r="ELB120" s="5"/>
      <c r="ELC120" s="5"/>
      <c r="ELD120" s="5"/>
      <c r="ELE120" s="5"/>
      <c r="ELF120" s="5"/>
      <c r="ELG120" s="5"/>
      <c r="ELH120" s="5"/>
      <c r="ELI120" s="5"/>
      <c r="ELJ120" s="5"/>
      <c r="ELK120" s="5"/>
      <c r="ELL120" s="5"/>
      <c r="ELM120" s="5"/>
      <c r="ELN120" s="5"/>
      <c r="ELO120" s="5"/>
      <c r="ELP120" s="5"/>
      <c r="ELQ120" s="5"/>
      <c r="ELR120" s="5"/>
      <c r="ELS120" s="5"/>
      <c r="ELT120" s="5"/>
      <c r="ELU120" s="5"/>
      <c r="ELV120" s="5"/>
      <c r="ELW120" s="5"/>
      <c r="ELX120" s="5"/>
      <c r="ELY120" s="5"/>
      <c r="ELZ120" s="5"/>
      <c r="EMA120" s="5"/>
      <c r="EMB120" s="5"/>
      <c r="EMC120" s="5"/>
      <c r="EMD120" s="5"/>
      <c r="EME120" s="5"/>
      <c r="EMF120" s="5"/>
      <c r="EMG120" s="5"/>
      <c r="EMH120" s="5"/>
      <c r="EMI120" s="5"/>
      <c r="EMJ120" s="5"/>
      <c r="EMK120" s="5"/>
      <c r="EML120" s="5"/>
      <c r="EMM120" s="5"/>
      <c r="EMN120" s="5"/>
      <c r="EMO120" s="5"/>
      <c r="EMP120" s="5"/>
      <c r="EMQ120" s="5"/>
      <c r="EMR120" s="5"/>
      <c r="EMS120" s="5"/>
      <c r="EMT120" s="5"/>
      <c r="EMU120" s="5"/>
      <c r="EMV120" s="5"/>
      <c r="EMW120" s="5"/>
      <c r="EMX120" s="5"/>
      <c r="EMY120" s="5"/>
      <c r="EMZ120" s="5"/>
      <c r="ENA120" s="5"/>
      <c r="ENB120" s="5"/>
      <c r="ENC120" s="5"/>
      <c r="END120" s="5"/>
      <c r="ENE120" s="5"/>
      <c r="ENF120" s="5"/>
      <c r="ENG120" s="5"/>
      <c r="ENH120" s="5"/>
      <c r="ENI120" s="5"/>
      <c r="ENJ120" s="5"/>
      <c r="ENK120" s="5"/>
      <c r="ENL120" s="5"/>
      <c r="ENM120" s="5"/>
      <c r="ENN120" s="5"/>
      <c r="ENO120" s="5"/>
      <c r="ENP120" s="5"/>
      <c r="ENQ120" s="5"/>
      <c r="ENR120" s="5"/>
      <c r="ENS120" s="5"/>
      <c r="ENT120" s="5"/>
      <c r="ENU120" s="5"/>
      <c r="ENV120" s="5"/>
      <c r="ENW120" s="5"/>
      <c r="ENX120" s="5"/>
      <c r="ENY120" s="5"/>
      <c r="ENZ120" s="5"/>
      <c r="EOA120" s="5"/>
      <c r="EOB120" s="5"/>
      <c r="EOC120" s="5"/>
      <c r="EOD120" s="5"/>
      <c r="EOE120" s="5"/>
      <c r="EOF120" s="5"/>
      <c r="EOG120" s="5"/>
      <c r="EOH120" s="5"/>
      <c r="EOI120" s="5"/>
      <c r="EOJ120" s="5"/>
      <c r="EOK120" s="5"/>
      <c r="EOL120" s="5"/>
      <c r="EOM120" s="5"/>
      <c r="EON120" s="5"/>
      <c r="EOO120" s="5"/>
      <c r="EOP120" s="5"/>
      <c r="EOQ120" s="5"/>
      <c r="EOR120" s="5"/>
      <c r="EOS120" s="5"/>
      <c r="EOT120" s="5"/>
      <c r="EOU120" s="5"/>
      <c r="EOV120" s="5"/>
      <c r="EOW120" s="5"/>
      <c r="EOX120" s="5"/>
      <c r="EOY120" s="5"/>
      <c r="EOZ120" s="5"/>
      <c r="EPA120" s="5"/>
      <c r="EPB120" s="5"/>
      <c r="EPC120" s="5"/>
      <c r="EPD120" s="5"/>
      <c r="EPE120" s="5"/>
      <c r="EPF120" s="5"/>
      <c r="EPG120" s="5"/>
      <c r="EPH120" s="5"/>
      <c r="EPI120" s="5"/>
      <c r="EPJ120" s="5"/>
      <c r="EPK120" s="5"/>
      <c r="EPL120" s="5"/>
      <c r="EPM120" s="5"/>
      <c r="EPN120" s="5"/>
      <c r="EPO120" s="5"/>
      <c r="EPP120" s="5"/>
      <c r="EPQ120" s="5"/>
      <c r="EPR120" s="5"/>
      <c r="EPS120" s="5"/>
      <c r="EPT120" s="5"/>
      <c r="EPU120" s="5"/>
      <c r="EPV120" s="5"/>
      <c r="EPW120" s="5"/>
      <c r="EPX120" s="5"/>
      <c r="EPY120" s="5"/>
      <c r="EPZ120" s="5"/>
      <c r="EQA120" s="5"/>
      <c r="EQB120" s="5"/>
      <c r="EQC120" s="5"/>
      <c r="EQD120" s="5"/>
      <c r="EQE120" s="5"/>
      <c r="EQF120" s="5"/>
      <c r="EQG120" s="5"/>
      <c r="EQH120" s="5"/>
      <c r="EQI120" s="5"/>
      <c r="EQJ120" s="5"/>
      <c r="EQK120" s="5"/>
      <c r="EQL120" s="5"/>
      <c r="EQM120" s="5"/>
      <c r="EQN120" s="5"/>
      <c r="EQO120" s="5"/>
      <c r="EQP120" s="5"/>
      <c r="EQQ120" s="5"/>
      <c r="EQR120" s="5"/>
      <c r="EQS120" s="5"/>
      <c r="EQT120" s="5"/>
      <c r="EQU120" s="5"/>
      <c r="EQV120" s="5"/>
      <c r="EQW120" s="5"/>
      <c r="EQX120" s="5"/>
      <c r="EQY120" s="5"/>
      <c r="EQZ120" s="5"/>
      <c r="ERA120" s="5"/>
      <c r="ERB120" s="5"/>
      <c r="ERC120" s="5"/>
      <c r="ERD120" s="5"/>
      <c r="ERE120" s="5"/>
      <c r="ERF120" s="5"/>
      <c r="ERG120" s="5"/>
      <c r="ERH120" s="5"/>
      <c r="ERI120" s="5"/>
      <c r="ERJ120" s="5"/>
      <c r="ERK120" s="5"/>
      <c r="ERL120" s="5"/>
      <c r="ERM120" s="5"/>
      <c r="ERN120" s="5"/>
      <c r="ERO120" s="5"/>
      <c r="ERP120" s="5"/>
      <c r="ERQ120" s="5"/>
      <c r="ERR120" s="5"/>
      <c r="ERS120" s="5"/>
      <c r="ERT120" s="5"/>
      <c r="ERU120" s="5"/>
      <c r="ERV120" s="5"/>
      <c r="ERW120" s="5"/>
      <c r="ERX120" s="5"/>
      <c r="ERY120" s="5"/>
      <c r="ERZ120" s="5"/>
      <c r="ESA120" s="5"/>
      <c r="ESB120" s="5"/>
      <c r="ESC120" s="5"/>
      <c r="ESD120" s="5"/>
      <c r="ESE120" s="5"/>
      <c r="ESF120" s="5"/>
      <c r="ESG120" s="5"/>
      <c r="ESH120" s="5"/>
      <c r="ESI120" s="5"/>
      <c r="ESJ120" s="5"/>
      <c r="ESK120" s="5"/>
      <c r="ESL120" s="5"/>
      <c r="ESM120" s="5"/>
      <c r="ESN120" s="5"/>
      <c r="ESO120" s="5"/>
      <c r="ESP120" s="5"/>
      <c r="ESQ120" s="5"/>
      <c r="ESR120" s="5"/>
      <c r="ESS120" s="5"/>
      <c r="EST120" s="5"/>
      <c r="ESU120" s="5"/>
      <c r="ESV120" s="5"/>
      <c r="ESW120" s="5"/>
      <c r="ESX120" s="5"/>
      <c r="ESY120" s="5"/>
      <c r="ESZ120" s="5"/>
      <c r="ETA120" s="5"/>
      <c r="ETB120" s="5"/>
      <c r="ETC120" s="5"/>
      <c r="ETD120" s="5"/>
      <c r="ETE120" s="5"/>
      <c r="ETF120" s="5"/>
      <c r="ETG120" s="5"/>
      <c r="ETH120" s="5"/>
      <c r="ETI120" s="5"/>
      <c r="ETJ120" s="5"/>
      <c r="ETK120" s="5"/>
      <c r="ETL120" s="5"/>
      <c r="ETM120" s="5"/>
      <c r="ETN120" s="5"/>
      <c r="ETO120" s="5"/>
      <c r="ETP120" s="5"/>
      <c r="ETQ120" s="5"/>
      <c r="ETR120" s="5"/>
      <c r="ETS120" s="5"/>
      <c r="ETT120" s="5"/>
      <c r="ETU120" s="5"/>
      <c r="ETV120" s="5"/>
      <c r="ETW120" s="5"/>
      <c r="ETX120" s="5"/>
      <c r="ETY120" s="5"/>
      <c r="ETZ120" s="5"/>
      <c r="EUA120" s="5"/>
      <c r="EUB120" s="5"/>
      <c r="EUC120" s="5"/>
      <c r="EUD120" s="5"/>
      <c r="EUE120" s="5"/>
      <c r="EUF120" s="5"/>
      <c r="EUG120" s="5"/>
      <c r="EUH120" s="5"/>
      <c r="EUI120" s="5"/>
      <c r="EUJ120" s="5"/>
      <c r="EUK120" s="5"/>
      <c r="EUL120" s="5"/>
      <c r="EUM120" s="5"/>
      <c r="EUN120" s="5"/>
      <c r="EUO120" s="5"/>
      <c r="EUP120" s="5"/>
      <c r="EUQ120" s="5"/>
      <c r="EUR120" s="5"/>
      <c r="EUS120" s="5"/>
      <c r="EUT120" s="5"/>
      <c r="EUU120" s="5"/>
      <c r="EUV120" s="5"/>
      <c r="EUW120" s="5"/>
      <c r="EUX120" s="5"/>
      <c r="EUY120" s="5"/>
      <c r="EUZ120" s="5"/>
      <c r="EVA120" s="5"/>
      <c r="EVB120" s="5"/>
      <c r="EVC120" s="5"/>
      <c r="EVD120" s="5"/>
      <c r="EVE120" s="5"/>
      <c r="EVF120" s="5"/>
      <c r="EVG120" s="5"/>
      <c r="EVH120" s="5"/>
      <c r="EVI120" s="5"/>
      <c r="EVJ120" s="5"/>
      <c r="EVK120" s="5"/>
      <c r="EVL120" s="5"/>
      <c r="EVM120" s="5"/>
      <c r="EVN120" s="5"/>
      <c r="EVO120" s="5"/>
      <c r="EVP120" s="5"/>
      <c r="EVQ120" s="5"/>
      <c r="EVR120" s="5"/>
      <c r="EVS120" s="5"/>
      <c r="EVT120" s="5"/>
      <c r="EVU120" s="5"/>
      <c r="EVV120" s="5"/>
      <c r="EVW120" s="5"/>
      <c r="EVX120" s="5"/>
      <c r="EVY120" s="5"/>
      <c r="EVZ120" s="5"/>
      <c r="EWA120" s="5"/>
      <c r="EWB120" s="5"/>
      <c r="EWC120" s="5"/>
      <c r="EWD120" s="5"/>
      <c r="EWE120" s="5"/>
      <c r="EWF120" s="5"/>
      <c r="EWG120" s="5"/>
      <c r="EWH120" s="5"/>
      <c r="EWI120" s="5"/>
      <c r="EWJ120" s="5"/>
      <c r="EWK120" s="5"/>
      <c r="EWL120" s="5"/>
      <c r="EWM120" s="5"/>
      <c r="EWN120" s="5"/>
      <c r="EWO120" s="5"/>
      <c r="EWP120" s="5"/>
      <c r="EWQ120" s="5"/>
      <c r="EWR120" s="5"/>
      <c r="EWS120" s="5"/>
      <c r="EWT120" s="5"/>
      <c r="EWU120" s="5"/>
      <c r="EWV120" s="5"/>
      <c r="EWW120" s="5"/>
      <c r="EWX120" s="5"/>
      <c r="EWY120" s="5"/>
      <c r="EWZ120" s="5"/>
      <c r="EXA120" s="5"/>
      <c r="EXB120" s="5"/>
      <c r="EXC120" s="5"/>
      <c r="EXD120" s="5"/>
      <c r="EXE120" s="5"/>
      <c r="EXF120" s="5"/>
      <c r="EXG120" s="5"/>
      <c r="EXH120" s="5"/>
      <c r="EXI120" s="5"/>
      <c r="EXJ120" s="5"/>
      <c r="EXK120" s="5"/>
      <c r="EXL120" s="5"/>
      <c r="EXM120" s="5"/>
      <c r="EXN120" s="5"/>
      <c r="EXO120" s="5"/>
      <c r="EXP120" s="5"/>
      <c r="EXQ120" s="5"/>
      <c r="EXR120" s="5"/>
      <c r="EXS120" s="5"/>
      <c r="EXT120" s="5"/>
      <c r="EXU120" s="5"/>
      <c r="EXV120" s="5"/>
      <c r="EXW120" s="5"/>
      <c r="EXX120" s="5"/>
      <c r="EXY120" s="5"/>
      <c r="EXZ120" s="5"/>
      <c r="EYA120" s="5"/>
      <c r="EYB120" s="5"/>
      <c r="EYC120" s="5"/>
      <c r="EYD120" s="5"/>
      <c r="EYE120" s="5"/>
      <c r="EYF120" s="5"/>
      <c r="EYG120" s="5"/>
      <c r="EYH120" s="5"/>
      <c r="EYI120" s="5"/>
      <c r="EYJ120" s="5"/>
      <c r="EYK120" s="5"/>
      <c r="EYL120" s="5"/>
      <c r="EYM120" s="5"/>
      <c r="EYN120" s="5"/>
      <c r="EYO120" s="5"/>
      <c r="EYP120" s="5"/>
      <c r="EYQ120" s="5"/>
      <c r="EYR120" s="5"/>
      <c r="EYS120" s="5"/>
      <c r="EYT120" s="5"/>
      <c r="EYU120" s="5"/>
      <c r="EYV120" s="5"/>
      <c r="EYW120" s="5"/>
      <c r="EYX120" s="5"/>
      <c r="EYY120" s="5"/>
      <c r="EYZ120" s="5"/>
      <c r="EZA120" s="5"/>
      <c r="EZB120" s="5"/>
      <c r="EZC120" s="5"/>
      <c r="EZD120" s="5"/>
      <c r="EZE120" s="5"/>
      <c r="EZF120" s="5"/>
      <c r="EZG120" s="5"/>
      <c r="EZH120" s="5"/>
      <c r="EZI120" s="5"/>
      <c r="EZJ120" s="5"/>
      <c r="EZK120" s="5"/>
      <c r="EZL120" s="5"/>
      <c r="EZM120" s="5"/>
      <c r="EZN120" s="5"/>
      <c r="EZO120" s="5"/>
      <c r="EZP120" s="5"/>
      <c r="EZQ120" s="5"/>
      <c r="EZR120" s="5"/>
      <c r="EZS120" s="5"/>
      <c r="EZT120" s="5"/>
      <c r="EZU120" s="5"/>
      <c r="EZV120" s="5"/>
      <c r="EZW120" s="5"/>
      <c r="EZX120" s="5"/>
      <c r="EZY120" s="5"/>
      <c r="EZZ120" s="5"/>
      <c r="FAA120" s="5"/>
      <c r="FAB120" s="5"/>
      <c r="FAC120" s="5"/>
      <c r="FAD120" s="5"/>
      <c r="FAE120" s="5"/>
      <c r="FAF120" s="5"/>
      <c r="FAG120" s="5"/>
      <c r="FAH120" s="5"/>
      <c r="FAI120" s="5"/>
      <c r="FAJ120" s="5"/>
      <c r="FAK120" s="5"/>
      <c r="FAL120" s="5"/>
      <c r="FAM120" s="5"/>
      <c r="FAN120" s="5"/>
      <c r="FAO120" s="5"/>
      <c r="FAP120" s="5"/>
      <c r="FAQ120" s="5"/>
      <c r="FAR120" s="5"/>
      <c r="FAS120" s="5"/>
      <c r="FAT120" s="5"/>
      <c r="FAU120" s="5"/>
      <c r="FAV120" s="5"/>
      <c r="FAW120" s="5"/>
      <c r="FAX120" s="5"/>
      <c r="FAY120" s="5"/>
      <c r="FAZ120" s="5"/>
      <c r="FBA120" s="5"/>
      <c r="FBB120" s="5"/>
      <c r="FBC120" s="5"/>
      <c r="FBD120" s="5"/>
      <c r="FBE120" s="5"/>
      <c r="FBF120" s="5"/>
      <c r="FBG120" s="5"/>
      <c r="FBH120" s="5"/>
      <c r="FBI120" s="5"/>
      <c r="FBJ120" s="5"/>
      <c r="FBK120" s="5"/>
      <c r="FBL120" s="5"/>
      <c r="FBM120" s="5"/>
      <c r="FBN120" s="5"/>
      <c r="FBO120" s="5"/>
      <c r="FBP120" s="5"/>
      <c r="FBQ120" s="5"/>
      <c r="FBR120" s="5"/>
      <c r="FBS120" s="5"/>
      <c r="FBT120" s="5"/>
      <c r="FBU120" s="5"/>
      <c r="FBV120" s="5"/>
      <c r="FBW120" s="5"/>
      <c r="FBX120" s="5"/>
      <c r="FBY120" s="5"/>
      <c r="FBZ120" s="5"/>
      <c r="FCA120" s="5"/>
      <c r="FCB120" s="5"/>
      <c r="FCC120" s="5"/>
      <c r="FCD120" s="5"/>
      <c r="FCE120" s="5"/>
      <c r="FCF120" s="5"/>
      <c r="FCG120" s="5"/>
      <c r="FCH120" s="5"/>
      <c r="FCI120" s="5"/>
      <c r="FCJ120" s="5"/>
      <c r="FCK120" s="5"/>
      <c r="FCL120" s="5"/>
      <c r="FCM120" s="5"/>
      <c r="FCN120" s="5"/>
      <c r="FCO120" s="5"/>
      <c r="FCP120" s="5"/>
      <c r="FCQ120" s="5"/>
      <c r="FCR120" s="5"/>
      <c r="FCS120" s="5"/>
      <c r="FCT120" s="5"/>
      <c r="FCU120" s="5"/>
      <c r="FCV120" s="5"/>
      <c r="FCW120" s="5"/>
      <c r="FCX120" s="5"/>
      <c r="FCY120" s="5"/>
      <c r="FCZ120" s="5"/>
      <c r="FDA120" s="5"/>
      <c r="FDB120" s="5"/>
      <c r="FDC120" s="5"/>
      <c r="FDD120" s="5"/>
      <c r="FDE120" s="5"/>
      <c r="FDF120" s="5"/>
      <c r="FDG120" s="5"/>
      <c r="FDH120" s="5"/>
      <c r="FDI120" s="5"/>
      <c r="FDJ120" s="5"/>
      <c r="FDK120" s="5"/>
      <c r="FDL120" s="5"/>
      <c r="FDM120" s="5"/>
      <c r="FDN120" s="5"/>
      <c r="FDO120" s="5"/>
      <c r="FDP120" s="5"/>
      <c r="FDQ120" s="5"/>
      <c r="FDR120" s="5"/>
      <c r="FDS120" s="5"/>
      <c r="FDT120" s="5"/>
      <c r="FDU120" s="5"/>
      <c r="FDV120" s="5"/>
      <c r="FDW120" s="5"/>
      <c r="FDX120" s="5"/>
      <c r="FDY120" s="5"/>
      <c r="FDZ120" s="5"/>
      <c r="FEA120" s="5"/>
      <c r="FEB120" s="5"/>
      <c r="FEC120" s="5"/>
      <c r="FED120" s="5"/>
      <c r="FEE120" s="5"/>
      <c r="FEF120" s="5"/>
      <c r="FEG120" s="5"/>
      <c r="FEH120" s="5"/>
      <c r="FEI120" s="5"/>
      <c r="FEJ120" s="5"/>
      <c r="FEK120" s="5"/>
      <c r="FEL120" s="5"/>
      <c r="FEM120" s="5"/>
      <c r="FEN120" s="5"/>
      <c r="FEO120" s="5"/>
      <c r="FEP120" s="5"/>
      <c r="FEQ120" s="5"/>
      <c r="FER120" s="5"/>
      <c r="FES120" s="5"/>
      <c r="FET120" s="5"/>
      <c r="FEU120" s="5"/>
      <c r="FEV120" s="5"/>
      <c r="FEW120" s="5"/>
      <c r="FEX120" s="5"/>
      <c r="FEY120" s="5"/>
      <c r="FEZ120" s="5"/>
      <c r="FFA120" s="5"/>
      <c r="FFB120" s="5"/>
      <c r="FFC120" s="5"/>
      <c r="FFD120" s="5"/>
      <c r="FFE120" s="5"/>
      <c r="FFF120" s="5"/>
      <c r="FFG120" s="5"/>
      <c r="FFH120" s="5"/>
      <c r="FFI120" s="5"/>
      <c r="FFJ120" s="5"/>
      <c r="FFK120" s="5"/>
      <c r="FFL120" s="5"/>
      <c r="FFM120" s="5"/>
      <c r="FFN120" s="5"/>
      <c r="FFO120" s="5"/>
      <c r="FFP120" s="5"/>
      <c r="FFQ120" s="5"/>
      <c r="FFR120" s="5"/>
      <c r="FFS120" s="5"/>
      <c r="FFT120" s="5"/>
      <c r="FFU120" s="5"/>
      <c r="FFV120" s="5"/>
      <c r="FFW120" s="5"/>
      <c r="FFX120" s="5"/>
      <c r="FFY120" s="5"/>
      <c r="FFZ120" s="5"/>
      <c r="FGA120" s="5"/>
      <c r="FGB120" s="5"/>
      <c r="FGC120" s="5"/>
      <c r="FGD120" s="5"/>
      <c r="FGE120" s="5"/>
      <c r="FGF120" s="5"/>
      <c r="FGG120" s="5"/>
      <c r="FGH120" s="5"/>
      <c r="FGI120" s="5"/>
      <c r="FGJ120" s="5"/>
      <c r="FGK120" s="5"/>
      <c r="FGL120" s="5"/>
      <c r="FGM120" s="5"/>
      <c r="FGN120" s="5"/>
      <c r="FGO120" s="5"/>
      <c r="FGP120" s="5"/>
      <c r="FGQ120" s="5"/>
      <c r="FGR120" s="5"/>
      <c r="FGS120" s="5"/>
      <c r="FGT120" s="5"/>
      <c r="FGU120" s="5"/>
      <c r="FGV120" s="5"/>
      <c r="FGW120" s="5"/>
      <c r="FGX120" s="5"/>
      <c r="FGY120" s="5"/>
      <c r="FGZ120" s="5"/>
      <c r="FHA120" s="5"/>
      <c r="FHB120" s="5"/>
      <c r="FHC120" s="5"/>
      <c r="FHD120" s="5"/>
      <c r="FHE120" s="5"/>
      <c r="FHF120" s="5"/>
      <c r="FHG120" s="5"/>
      <c r="FHH120" s="5"/>
      <c r="FHI120" s="5"/>
      <c r="FHJ120" s="5"/>
      <c r="FHK120" s="5"/>
      <c r="FHL120" s="5"/>
      <c r="FHM120" s="5"/>
      <c r="FHN120" s="5"/>
      <c r="FHO120" s="5"/>
      <c r="FHP120" s="5"/>
      <c r="FHQ120" s="5"/>
      <c r="FHR120" s="5"/>
      <c r="FHS120" s="5"/>
      <c r="FHT120" s="5"/>
      <c r="FHU120" s="5"/>
      <c r="FHV120" s="5"/>
      <c r="FHW120" s="5"/>
      <c r="FHX120" s="5"/>
      <c r="FHY120" s="5"/>
      <c r="FHZ120" s="5"/>
      <c r="FIA120" s="5"/>
      <c r="FIB120" s="5"/>
      <c r="FIC120" s="5"/>
      <c r="FID120" s="5"/>
      <c r="FIE120" s="5"/>
      <c r="FIF120" s="5"/>
      <c r="FIG120" s="5"/>
      <c r="FIH120" s="5"/>
      <c r="FII120" s="5"/>
      <c r="FIJ120" s="5"/>
      <c r="FIK120" s="5"/>
      <c r="FIL120" s="5"/>
      <c r="FIM120" s="5"/>
      <c r="FIN120" s="5"/>
      <c r="FIO120" s="5"/>
      <c r="FIP120" s="5"/>
      <c r="FIQ120" s="5"/>
      <c r="FIR120" s="5"/>
      <c r="FIS120" s="5"/>
      <c r="FIT120" s="5"/>
      <c r="FIU120" s="5"/>
      <c r="FIV120" s="5"/>
      <c r="FIW120" s="5"/>
      <c r="FIX120" s="5"/>
      <c r="FIY120" s="5"/>
      <c r="FIZ120" s="5"/>
      <c r="FJA120" s="5"/>
      <c r="FJB120" s="5"/>
      <c r="FJC120" s="5"/>
      <c r="FJD120" s="5"/>
      <c r="FJE120" s="5"/>
      <c r="FJF120" s="5"/>
      <c r="FJG120" s="5"/>
      <c r="FJH120" s="5"/>
      <c r="FJI120" s="5"/>
      <c r="FJJ120" s="5"/>
      <c r="FJK120" s="5"/>
      <c r="FJL120" s="5"/>
      <c r="FJM120" s="5"/>
      <c r="FJN120" s="5"/>
      <c r="FJO120" s="5"/>
      <c r="FJP120" s="5"/>
      <c r="FJQ120" s="5"/>
      <c r="FJR120" s="5"/>
      <c r="FJS120" s="5"/>
      <c r="FJT120" s="5"/>
      <c r="FJU120" s="5"/>
      <c r="FJV120" s="5"/>
      <c r="FJW120" s="5"/>
      <c r="FJX120" s="5"/>
      <c r="FJY120" s="5"/>
      <c r="FJZ120" s="5"/>
      <c r="FKA120" s="5"/>
      <c r="FKB120" s="5"/>
      <c r="FKC120" s="5"/>
      <c r="FKD120" s="5"/>
      <c r="FKE120" s="5"/>
      <c r="FKF120" s="5"/>
      <c r="FKG120" s="5"/>
      <c r="FKH120" s="5"/>
      <c r="FKI120" s="5"/>
      <c r="FKJ120" s="5"/>
      <c r="FKK120" s="5"/>
      <c r="FKL120" s="5"/>
      <c r="FKM120" s="5"/>
      <c r="FKN120" s="5"/>
      <c r="FKO120" s="5"/>
      <c r="FKP120" s="5"/>
      <c r="FKQ120" s="5"/>
      <c r="FKR120" s="5"/>
      <c r="FKS120" s="5"/>
      <c r="FKT120" s="5"/>
      <c r="FKU120" s="5"/>
      <c r="FKV120" s="5"/>
      <c r="FKW120" s="5"/>
      <c r="FKX120" s="5"/>
      <c r="FKY120" s="5"/>
      <c r="FKZ120" s="5"/>
      <c r="FLA120" s="5"/>
      <c r="FLB120" s="5"/>
      <c r="FLC120" s="5"/>
      <c r="FLD120" s="5"/>
      <c r="FLE120" s="5"/>
      <c r="FLF120" s="5"/>
      <c r="FLG120" s="5"/>
      <c r="FLH120" s="5"/>
      <c r="FLI120" s="5"/>
      <c r="FLJ120" s="5"/>
      <c r="FLK120" s="5"/>
      <c r="FLL120" s="5"/>
      <c r="FLM120" s="5"/>
      <c r="FLN120" s="5"/>
      <c r="FLO120" s="5"/>
      <c r="FLP120" s="5"/>
      <c r="FLQ120" s="5"/>
      <c r="FLR120" s="5"/>
      <c r="FLS120" s="5"/>
      <c r="FLT120" s="5"/>
      <c r="FLU120" s="5"/>
      <c r="FLV120" s="5"/>
      <c r="FLW120" s="5"/>
      <c r="FLX120" s="5"/>
      <c r="FLY120" s="5"/>
      <c r="FLZ120" s="5"/>
      <c r="FMA120" s="5"/>
      <c r="FMB120" s="5"/>
      <c r="FMC120" s="5"/>
      <c r="FMD120" s="5"/>
      <c r="FME120" s="5"/>
      <c r="FMF120" s="5"/>
      <c r="FMG120" s="5"/>
      <c r="FMH120" s="5"/>
      <c r="FMI120" s="5"/>
      <c r="FMJ120" s="5"/>
      <c r="FMK120" s="5"/>
      <c r="FML120" s="5"/>
      <c r="FMM120" s="5"/>
      <c r="FMN120" s="5"/>
      <c r="FMO120" s="5"/>
      <c r="FMP120" s="5"/>
      <c r="FMQ120" s="5"/>
      <c r="FMR120" s="5"/>
      <c r="FMS120" s="5"/>
      <c r="FMT120" s="5"/>
      <c r="FMU120" s="5"/>
      <c r="FMV120" s="5"/>
      <c r="FMW120" s="5"/>
      <c r="FMX120" s="5"/>
      <c r="FMY120" s="5"/>
      <c r="FMZ120" s="5"/>
      <c r="FNA120" s="5"/>
      <c r="FNB120" s="5"/>
      <c r="FNC120" s="5"/>
      <c r="FND120" s="5"/>
      <c r="FNE120" s="5"/>
      <c r="FNF120" s="5"/>
      <c r="FNG120" s="5"/>
      <c r="FNH120" s="5"/>
      <c r="FNI120" s="5"/>
      <c r="FNJ120" s="5"/>
      <c r="FNK120" s="5"/>
      <c r="FNL120" s="5"/>
      <c r="FNM120" s="5"/>
      <c r="FNN120" s="5"/>
      <c r="FNO120" s="5"/>
      <c r="FNP120" s="5"/>
      <c r="FNQ120" s="5"/>
      <c r="FNR120" s="5"/>
      <c r="FNS120" s="5"/>
      <c r="FNT120" s="5"/>
      <c r="FNU120" s="5"/>
      <c r="FNV120" s="5"/>
      <c r="FNW120" s="5"/>
      <c r="FNX120" s="5"/>
      <c r="FNY120" s="5"/>
      <c r="FNZ120" s="5"/>
      <c r="FOA120" s="5"/>
      <c r="FOB120" s="5"/>
      <c r="FOC120" s="5"/>
      <c r="FOD120" s="5"/>
      <c r="FOE120" s="5"/>
      <c r="FOF120" s="5"/>
      <c r="FOG120" s="5"/>
      <c r="FOH120" s="5"/>
      <c r="FOI120" s="5"/>
      <c r="FOJ120" s="5"/>
      <c r="FOK120" s="5"/>
      <c r="FOL120" s="5"/>
      <c r="FOM120" s="5"/>
      <c r="FON120" s="5"/>
      <c r="FOO120" s="5"/>
      <c r="FOP120" s="5"/>
      <c r="FOQ120" s="5"/>
      <c r="FOR120" s="5"/>
      <c r="FOS120" s="5"/>
      <c r="FOT120" s="5"/>
      <c r="FOU120" s="5"/>
      <c r="FOV120" s="5"/>
      <c r="FOW120" s="5"/>
      <c r="FOX120" s="5"/>
      <c r="FOY120" s="5"/>
      <c r="FOZ120" s="5"/>
      <c r="FPA120" s="5"/>
      <c r="FPB120" s="5"/>
      <c r="FPC120" s="5"/>
      <c r="FPD120" s="5"/>
      <c r="FPE120" s="5"/>
      <c r="FPF120" s="5"/>
      <c r="FPG120" s="5"/>
      <c r="FPH120" s="5"/>
      <c r="FPI120" s="5"/>
      <c r="FPJ120" s="5"/>
      <c r="FPK120" s="5"/>
      <c r="FPL120" s="5"/>
      <c r="FPM120" s="5"/>
      <c r="FPN120" s="5"/>
      <c r="FPO120" s="5"/>
      <c r="FPP120" s="5"/>
      <c r="FPQ120" s="5"/>
      <c r="FPR120" s="5"/>
      <c r="FPS120" s="5"/>
      <c r="FPT120" s="5"/>
      <c r="FPU120" s="5"/>
      <c r="FPV120" s="5"/>
      <c r="FPW120" s="5"/>
      <c r="FPX120" s="5"/>
      <c r="FPY120" s="5"/>
      <c r="FPZ120" s="5"/>
      <c r="FQA120" s="5"/>
      <c r="FQB120" s="5"/>
      <c r="FQC120" s="5"/>
      <c r="FQD120" s="5"/>
      <c r="FQE120" s="5"/>
      <c r="FQF120" s="5"/>
      <c r="FQG120" s="5"/>
      <c r="FQH120" s="5"/>
      <c r="FQI120" s="5"/>
      <c r="FQJ120" s="5"/>
      <c r="FQK120" s="5"/>
      <c r="FQL120" s="5"/>
      <c r="FQM120" s="5"/>
      <c r="FQN120" s="5"/>
      <c r="FQO120" s="5"/>
      <c r="FQP120" s="5"/>
      <c r="FQQ120" s="5"/>
      <c r="FQR120" s="5"/>
      <c r="FQS120" s="5"/>
      <c r="FQT120" s="5"/>
      <c r="FQU120" s="5"/>
      <c r="FQV120" s="5"/>
      <c r="FQW120" s="5"/>
      <c r="FQX120" s="5"/>
      <c r="FQY120" s="5"/>
      <c r="FQZ120" s="5"/>
      <c r="FRA120" s="5"/>
      <c r="FRB120" s="5"/>
      <c r="FRC120" s="5"/>
      <c r="FRD120" s="5"/>
      <c r="FRE120" s="5"/>
      <c r="FRF120" s="5"/>
      <c r="FRG120" s="5"/>
      <c r="FRH120" s="5"/>
      <c r="FRI120" s="5"/>
      <c r="FRJ120" s="5"/>
      <c r="FRK120" s="5"/>
      <c r="FRL120" s="5"/>
      <c r="FRM120" s="5"/>
      <c r="FRN120" s="5"/>
      <c r="FRO120" s="5"/>
      <c r="FRP120" s="5"/>
      <c r="FRQ120" s="5"/>
      <c r="FRR120" s="5"/>
      <c r="FRS120" s="5"/>
      <c r="FRT120" s="5"/>
      <c r="FRU120" s="5"/>
      <c r="FRV120" s="5"/>
      <c r="FRW120" s="5"/>
      <c r="FRX120" s="5"/>
      <c r="FRY120" s="5"/>
      <c r="FRZ120" s="5"/>
      <c r="FSA120" s="5"/>
      <c r="FSB120" s="5"/>
      <c r="FSC120" s="5"/>
      <c r="FSD120" s="5"/>
      <c r="FSE120" s="5"/>
      <c r="FSF120" s="5"/>
      <c r="FSG120" s="5"/>
      <c r="FSH120" s="5"/>
      <c r="FSI120" s="5"/>
      <c r="FSJ120" s="5"/>
      <c r="FSK120" s="5"/>
      <c r="FSL120" s="5"/>
      <c r="FSM120" s="5"/>
      <c r="FSN120" s="5"/>
      <c r="FSO120" s="5"/>
      <c r="FSP120" s="5"/>
      <c r="FSQ120" s="5"/>
      <c r="FSR120" s="5"/>
      <c r="FSS120" s="5"/>
      <c r="FST120" s="5"/>
      <c r="FSU120" s="5"/>
      <c r="FSV120" s="5"/>
      <c r="FSW120" s="5"/>
      <c r="FSX120" s="5"/>
      <c r="FSY120" s="5"/>
      <c r="FSZ120" s="5"/>
      <c r="FTA120" s="5"/>
      <c r="FTB120" s="5"/>
      <c r="FTC120" s="5"/>
      <c r="FTD120" s="5"/>
      <c r="FTE120" s="5"/>
      <c r="FTF120" s="5"/>
      <c r="FTG120" s="5"/>
      <c r="FTH120" s="5"/>
      <c r="FTI120" s="5"/>
      <c r="FTJ120" s="5"/>
      <c r="FTK120" s="5"/>
      <c r="FTL120" s="5"/>
      <c r="FTM120" s="5"/>
      <c r="FTN120" s="5"/>
      <c r="FTO120" s="5"/>
      <c r="FTP120" s="5"/>
      <c r="FTQ120" s="5"/>
      <c r="FTR120" s="5"/>
      <c r="FTS120" s="5"/>
      <c r="FTT120" s="5"/>
      <c r="FTU120" s="5"/>
      <c r="FTV120" s="5"/>
      <c r="FTW120" s="5"/>
      <c r="FTX120" s="5"/>
      <c r="FTY120" s="5"/>
      <c r="FTZ120" s="5"/>
      <c r="FUA120" s="5"/>
      <c r="FUB120" s="5"/>
      <c r="FUC120" s="5"/>
      <c r="FUD120" s="5"/>
      <c r="FUE120" s="5"/>
      <c r="FUF120" s="5"/>
      <c r="FUG120" s="5"/>
      <c r="FUH120" s="5"/>
      <c r="FUI120" s="5"/>
      <c r="FUJ120" s="5"/>
      <c r="FUK120" s="5"/>
      <c r="FUL120" s="5"/>
      <c r="FUM120" s="5"/>
      <c r="FUN120" s="5"/>
      <c r="FUO120" s="5"/>
      <c r="FUP120" s="5"/>
      <c r="FUQ120" s="5"/>
      <c r="FUR120" s="5"/>
      <c r="FUS120" s="5"/>
      <c r="FUT120" s="5"/>
      <c r="FUU120" s="5"/>
      <c r="FUV120" s="5"/>
      <c r="FUW120" s="5"/>
      <c r="FUX120" s="5"/>
      <c r="FUY120" s="5"/>
      <c r="FUZ120" s="5"/>
      <c r="FVA120" s="5"/>
      <c r="FVB120" s="5"/>
      <c r="FVC120" s="5"/>
      <c r="FVD120" s="5"/>
      <c r="FVE120" s="5"/>
      <c r="FVF120" s="5"/>
      <c r="FVG120" s="5"/>
      <c r="FVH120" s="5"/>
      <c r="FVI120" s="5"/>
      <c r="FVJ120" s="5"/>
      <c r="FVK120" s="5"/>
      <c r="FVL120" s="5"/>
      <c r="FVM120" s="5"/>
      <c r="FVN120" s="5"/>
      <c r="FVO120" s="5"/>
      <c r="FVP120" s="5"/>
      <c r="FVQ120" s="5"/>
      <c r="FVR120" s="5"/>
      <c r="FVS120" s="5"/>
      <c r="FVT120" s="5"/>
      <c r="FVU120" s="5"/>
      <c r="FVV120" s="5"/>
      <c r="FVW120" s="5"/>
      <c r="FVX120" s="5"/>
      <c r="FVY120" s="5"/>
      <c r="FVZ120" s="5"/>
      <c r="FWA120" s="5"/>
      <c r="FWB120" s="5"/>
      <c r="FWC120" s="5"/>
      <c r="FWD120" s="5"/>
      <c r="FWE120" s="5"/>
      <c r="FWF120" s="5"/>
      <c r="FWG120" s="5"/>
      <c r="FWH120" s="5"/>
      <c r="FWI120" s="5"/>
      <c r="FWJ120" s="5"/>
      <c r="FWK120" s="5"/>
      <c r="FWL120" s="5"/>
      <c r="FWM120" s="5"/>
      <c r="FWN120" s="5"/>
      <c r="FWO120" s="5"/>
      <c r="FWP120" s="5"/>
      <c r="FWQ120" s="5"/>
      <c r="FWR120" s="5"/>
      <c r="FWS120" s="5"/>
      <c r="FWT120" s="5"/>
      <c r="FWU120" s="5"/>
      <c r="FWV120" s="5"/>
      <c r="FWW120" s="5"/>
      <c r="FWX120" s="5"/>
      <c r="FWY120" s="5"/>
      <c r="FWZ120" s="5"/>
      <c r="FXA120" s="5"/>
      <c r="FXB120" s="5"/>
      <c r="FXC120" s="5"/>
      <c r="FXD120" s="5"/>
      <c r="FXE120" s="5"/>
      <c r="FXF120" s="5"/>
      <c r="FXG120" s="5"/>
      <c r="FXH120" s="5"/>
      <c r="FXI120" s="5"/>
      <c r="FXJ120" s="5"/>
      <c r="FXK120" s="5"/>
      <c r="FXL120" s="5"/>
      <c r="FXM120" s="5"/>
      <c r="FXN120" s="5"/>
      <c r="FXO120" s="5"/>
      <c r="FXP120" s="5"/>
      <c r="FXQ120" s="5"/>
      <c r="FXR120" s="5"/>
      <c r="FXS120" s="5"/>
      <c r="FXT120" s="5"/>
      <c r="FXU120" s="5"/>
      <c r="FXV120" s="5"/>
      <c r="FXW120" s="5"/>
      <c r="FXX120" s="5"/>
      <c r="FXY120" s="5"/>
      <c r="FXZ120" s="5"/>
      <c r="FYA120" s="5"/>
      <c r="FYB120" s="5"/>
      <c r="FYC120" s="5"/>
      <c r="FYD120" s="5"/>
      <c r="FYE120" s="5"/>
      <c r="FYF120" s="5"/>
      <c r="FYG120" s="5"/>
      <c r="FYH120" s="5"/>
      <c r="FYI120" s="5"/>
      <c r="FYJ120" s="5"/>
      <c r="FYK120" s="5"/>
      <c r="FYL120" s="5"/>
      <c r="FYM120" s="5"/>
      <c r="FYN120" s="5"/>
      <c r="FYO120" s="5"/>
      <c r="FYP120" s="5"/>
      <c r="FYQ120" s="5"/>
      <c r="FYR120" s="5"/>
      <c r="FYS120" s="5"/>
      <c r="FYT120" s="5"/>
      <c r="FYU120" s="5"/>
      <c r="FYV120" s="5"/>
      <c r="FYW120" s="5"/>
      <c r="FYX120" s="5"/>
      <c r="FYY120" s="5"/>
      <c r="FYZ120" s="5"/>
      <c r="FZA120" s="5"/>
      <c r="FZB120" s="5"/>
      <c r="FZC120" s="5"/>
      <c r="FZD120" s="5"/>
      <c r="FZE120" s="5"/>
      <c r="FZF120" s="5"/>
      <c r="FZG120" s="5"/>
      <c r="FZH120" s="5"/>
      <c r="FZI120" s="5"/>
      <c r="FZJ120" s="5"/>
      <c r="FZK120" s="5"/>
      <c r="FZL120" s="5"/>
      <c r="FZM120" s="5"/>
      <c r="FZN120" s="5"/>
      <c r="FZO120" s="5"/>
      <c r="FZP120" s="5"/>
      <c r="FZQ120" s="5"/>
      <c r="FZR120" s="5"/>
      <c r="FZS120" s="5"/>
      <c r="FZT120" s="5"/>
      <c r="FZU120" s="5"/>
      <c r="FZV120" s="5"/>
      <c r="FZW120" s="5"/>
      <c r="FZX120" s="5"/>
      <c r="FZY120" s="5"/>
      <c r="FZZ120" s="5"/>
      <c r="GAA120" s="5"/>
      <c r="GAB120" s="5"/>
      <c r="GAC120" s="5"/>
      <c r="GAD120" s="5"/>
      <c r="GAE120" s="5"/>
      <c r="GAF120" s="5"/>
      <c r="GAG120" s="5"/>
      <c r="GAH120" s="5"/>
      <c r="GAI120" s="5"/>
      <c r="GAJ120" s="5"/>
      <c r="GAK120" s="5"/>
      <c r="GAL120" s="5"/>
      <c r="GAM120" s="5"/>
      <c r="GAN120" s="5"/>
      <c r="GAO120" s="5"/>
      <c r="GAP120" s="5"/>
      <c r="GAQ120" s="5"/>
      <c r="GAR120" s="5"/>
      <c r="GAS120" s="5"/>
      <c r="GAT120" s="5"/>
      <c r="GAU120" s="5"/>
      <c r="GAV120" s="5"/>
      <c r="GAW120" s="5"/>
      <c r="GAX120" s="5"/>
      <c r="GAY120" s="5"/>
      <c r="GAZ120" s="5"/>
      <c r="GBA120" s="5"/>
      <c r="GBB120" s="5"/>
      <c r="GBC120" s="5"/>
      <c r="GBD120" s="5"/>
      <c r="GBE120" s="5"/>
      <c r="GBF120" s="5"/>
      <c r="GBG120" s="5"/>
      <c r="GBH120" s="5"/>
      <c r="GBI120" s="5"/>
      <c r="GBJ120" s="5"/>
      <c r="GBK120" s="5"/>
      <c r="GBL120" s="5"/>
      <c r="GBM120" s="5"/>
      <c r="GBN120" s="5"/>
      <c r="GBO120" s="5"/>
      <c r="GBP120" s="5"/>
      <c r="GBQ120" s="5"/>
      <c r="GBR120" s="5"/>
      <c r="GBS120" s="5"/>
      <c r="GBT120" s="5"/>
      <c r="GBU120" s="5"/>
      <c r="GBV120" s="5"/>
      <c r="GBW120" s="5"/>
      <c r="GBX120" s="5"/>
      <c r="GBY120" s="5"/>
      <c r="GBZ120" s="5"/>
      <c r="GCA120" s="5"/>
      <c r="GCB120" s="5"/>
      <c r="GCC120" s="5"/>
      <c r="GCD120" s="5"/>
      <c r="GCE120" s="5"/>
      <c r="GCF120" s="5"/>
      <c r="GCG120" s="5"/>
      <c r="GCH120" s="5"/>
      <c r="GCI120" s="5"/>
      <c r="GCJ120" s="5"/>
      <c r="GCK120" s="5"/>
      <c r="GCL120" s="5"/>
      <c r="GCM120" s="5"/>
      <c r="GCN120" s="5"/>
      <c r="GCO120" s="5"/>
      <c r="GCP120" s="5"/>
      <c r="GCQ120" s="5"/>
      <c r="GCR120" s="5"/>
      <c r="GCS120" s="5"/>
      <c r="GCT120" s="5"/>
      <c r="GCU120" s="5"/>
      <c r="GCV120" s="5"/>
      <c r="GCW120" s="5"/>
      <c r="GCX120" s="5"/>
      <c r="GCY120" s="5"/>
      <c r="GCZ120" s="5"/>
      <c r="GDA120" s="5"/>
      <c r="GDB120" s="5"/>
      <c r="GDC120" s="5"/>
      <c r="GDD120" s="5"/>
      <c r="GDE120" s="5"/>
      <c r="GDF120" s="5"/>
      <c r="GDG120" s="5"/>
      <c r="GDH120" s="5"/>
      <c r="GDI120" s="5"/>
      <c r="GDJ120" s="5"/>
      <c r="GDK120" s="5"/>
      <c r="GDL120" s="5"/>
      <c r="GDM120" s="5"/>
      <c r="GDN120" s="5"/>
      <c r="GDO120" s="5"/>
      <c r="GDP120" s="5"/>
      <c r="GDQ120" s="5"/>
      <c r="GDR120" s="5"/>
      <c r="GDS120" s="5"/>
      <c r="GDT120" s="5"/>
      <c r="GDU120" s="5"/>
      <c r="GDV120" s="5"/>
      <c r="GDW120" s="5"/>
      <c r="GDX120" s="5"/>
      <c r="GDY120" s="5"/>
      <c r="GDZ120" s="5"/>
      <c r="GEA120" s="5"/>
      <c r="GEB120" s="5"/>
      <c r="GEC120" s="5"/>
      <c r="GED120" s="5"/>
      <c r="GEE120" s="5"/>
      <c r="GEF120" s="5"/>
      <c r="GEG120" s="5"/>
      <c r="GEH120" s="5"/>
      <c r="GEI120" s="5"/>
      <c r="GEJ120" s="5"/>
      <c r="GEK120" s="5"/>
      <c r="GEL120" s="5"/>
      <c r="GEM120" s="5"/>
      <c r="GEN120" s="5"/>
      <c r="GEO120" s="5"/>
      <c r="GEP120" s="5"/>
      <c r="GEQ120" s="5"/>
      <c r="GER120" s="5"/>
      <c r="GES120" s="5"/>
      <c r="GET120" s="5"/>
      <c r="GEU120" s="5"/>
      <c r="GEV120" s="5"/>
      <c r="GEW120" s="5"/>
      <c r="GEX120" s="5"/>
      <c r="GEY120" s="5"/>
      <c r="GEZ120" s="5"/>
      <c r="GFA120" s="5"/>
      <c r="GFB120" s="5"/>
      <c r="GFC120" s="5"/>
      <c r="GFD120" s="5"/>
      <c r="GFE120" s="5"/>
      <c r="GFF120" s="5"/>
      <c r="GFG120" s="5"/>
      <c r="GFH120" s="5"/>
      <c r="GFI120" s="5"/>
      <c r="GFJ120" s="5"/>
      <c r="GFK120" s="5"/>
      <c r="GFL120" s="5"/>
      <c r="GFM120" s="5"/>
      <c r="GFN120" s="5"/>
      <c r="GFO120" s="5"/>
      <c r="GFP120" s="5"/>
      <c r="GFQ120" s="5"/>
      <c r="GFR120" s="5"/>
      <c r="GFS120" s="5"/>
      <c r="GFT120" s="5"/>
      <c r="GFU120" s="5"/>
      <c r="GFV120" s="5"/>
      <c r="GFW120" s="5"/>
      <c r="GFX120" s="5"/>
      <c r="GFY120" s="5"/>
      <c r="GFZ120" s="5"/>
      <c r="GGA120" s="5"/>
      <c r="GGB120" s="5"/>
      <c r="GGC120" s="5"/>
      <c r="GGD120" s="5"/>
      <c r="GGE120" s="5"/>
      <c r="GGF120" s="5"/>
      <c r="GGG120" s="5"/>
      <c r="GGH120" s="5"/>
      <c r="GGI120" s="5"/>
      <c r="GGJ120" s="5"/>
      <c r="GGK120" s="5"/>
      <c r="GGL120" s="5"/>
      <c r="GGM120" s="5"/>
      <c r="GGN120" s="5"/>
      <c r="GGO120" s="5"/>
      <c r="GGP120" s="5"/>
      <c r="GGQ120" s="5"/>
      <c r="GGR120" s="5"/>
      <c r="GGS120" s="5"/>
      <c r="GGT120" s="5"/>
      <c r="GGU120" s="5"/>
      <c r="GGV120" s="5"/>
      <c r="GGW120" s="5"/>
      <c r="GGX120" s="5"/>
      <c r="GGY120" s="5"/>
      <c r="GGZ120" s="5"/>
      <c r="GHA120" s="5"/>
      <c r="GHB120" s="5"/>
      <c r="GHC120" s="5"/>
      <c r="GHD120" s="5"/>
      <c r="GHE120" s="5"/>
      <c r="GHF120" s="5"/>
      <c r="GHG120" s="5"/>
      <c r="GHH120" s="5"/>
      <c r="GHI120" s="5"/>
      <c r="GHJ120" s="5"/>
      <c r="GHK120" s="5"/>
      <c r="GHL120" s="5"/>
      <c r="GHM120" s="5"/>
      <c r="GHN120" s="5"/>
      <c r="GHO120" s="5"/>
      <c r="GHP120" s="5"/>
      <c r="GHQ120" s="5"/>
      <c r="GHR120" s="5"/>
      <c r="GHS120" s="5"/>
      <c r="GHT120" s="5"/>
      <c r="GHU120" s="5"/>
      <c r="GHV120" s="5"/>
      <c r="GHW120" s="5"/>
      <c r="GHX120" s="5"/>
      <c r="GHY120" s="5"/>
      <c r="GHZ120" s="5"/>
      <c r="GIA120" s="5"/>
      <c r="GIB120" s="5"/>
      <c r="GIC120" s="5"/>
      <c r="GID120" s="5"/>
      <c r="GIE120" s="5"/>
      <c r="GIF120" s="5"/>
      <c r="GIG120" s="5"/>
      <c r="GIH120" s="5"/>
      <c r="GII120" s="5"/>
      <c r="GIJ120" s="5"/>
      <c r="GIK120" s="5"/>
      <c r="GIL120" s="5"/>
      <c r="GIM120" s="5"/>
      <c r="GIN120" s="5"/>
      <c r="GIO120" s="5"/>
      <c r="GIP120" s="5"/>
      <c r="GIQ120" s="5"/>
      <c r="GIR120" s="5"/>
      <c r="GIS120" s="5"/>
      <c r="GIT120" s="5"/>
      <c r="GIU120" s="5"/>
      <c r="GIV120" s="5"/>
      <c r="GIW120" s="5"/>
      <c r="GIX120" s="5"/>
      <c r="GIY120" s="5"/>
      <c r="GIZ120" s="5"/>
      <c r="GJA120" s="5"/>
      <c r="GJB120" s="5"/>
      <c r="GJC120" s="5"/>
      <c r="GJD120" s="5"/>
      <c r="GJE120" s="5"/>
      <c r="GJF120" s="5"/>
      <c r="GJG120" s="5"/>
      <c r="GJH120" s="5"/>
      <c r="GJI120" s="5"/>
      <c r="GJJ120" s="5"/>
      <c r="GJK120" s="5"/>
      <c r="GJL120" s="5"/>
      <c r="GJM120" s="5"/>
      <c r="GJN120" s="5"/>
      <c r="GJO120" s="5"/>
      <c r="GJP120" s="5"/>
      <c r="GJQ120" s="5"/>
      <c r="GJR120" s="5"/>
      <c r="GJS120" s="5"/>
      <c r="GJT120" s="5"/>
      <c r="GJU120" s="5"/>
      <c r="GJV120" s="5"/>
      <c r="GJW120" s="5"/>
      <c r="GJX120" s="5"/>
      <c r="GJY120" s="5"/>
      <c r="GJZ120" s="5"/>
      <c r="GKA120" s="5"/>
      <c r="GKB120" s="5"/>
      <c r="GKC120" s="5"/>
      <c r="GKD120" s="5"/>
      <c r="GKE120" s="5"/>
      <c r="GKF120" s="5"/>
      <c r="GKG120" s="5"/>
      <c r="GKH120" s="5"/>
      <c r="GKI120" s="5"/>
      <c r="GKJ120" s="5"/>
      <c r="GKK120" s="5"/>
      <c r="GKL120" s="5"/>
      <c r="GKM120" s="5"/>
      <c r="GKN120" s="5"/>
      <c r="GKO120" s="5"/>
      <c r="GKP120" s="5"/>
      <c r="GKQ120" s="5"/>
      <c r="GKR120" s="5"/>
      <c r="GKS120" s="5"/>
      <c r="GKT120" s="5"/>
      <c r="GKU120" s="5"/>
      <c r="GKV120" s="5"/>
      <c r="GKW120" s="5"/>
      <c r="GKX120" s="5"/>
      <c r="GKY120" s="5"/>
      <c r="GKZ120" s="5"/>
      <c r="GLA120" s="5"/>
      <c r="GLB120" s="5"/>
      <c r="GLC120" s="5"/>
      <c r="GLD120" s="5"/>
      <c r="GLE120" s="5"/>
      <c r="GLF120" s="5"/>
      <c r="GLG120" s="5"/>
      <c r="GLH120" s="5"/>
      <c r="GLI120" s="5"/>
      <c r="GLJ120" s="5"/>
      <c r="GLK120" s="5"/>
      <c r="GLL120" s="5"/>
      <c r="GLM120" s="5"/>
      <c r="GLN120" s="5"/>
      <c r="GLO120" s="5"/>
      <c r="GLP120" s="5"/>
      <c r="GLQ120" s="5"/>
      <c r="GLR120" s="5"/>
      <c r="GLS120" s="5"/>
      <c r="GLT120" s="5"/>
      <c r="GLU120" s="5"/>
      <c r="GLV120" s="5"/>
      <c r="GLW120" s="5"/>
      <c r="GLX120" s="5"/>
      <c r="GLY120" s="5"/>
      <c r="GLZ120" s="5"/>
      <c r="GMA120" s="5"/>
      <c r="GMB120" s="5"/>
      <c r="GMC120" s="5"/>
      <c r="GMD120" s="5"/>
      <c r="GME120" s="5"/>
      <c r="GMF120" s="5"/>
      <c r="GMG120" s="5"/>
      <c r="GMH120" s="5"/>
      <c r="GMI120" s="5"/>
      <c r="GMJ120" s="5"/>
      <c r="GMK120" s="5"/>
      <c r="GML120" s="5"/>
      <c r="GMM120" s="5"/>
      <c r="GMN120" s="5"/>
      <c r="GMO120" s="5"/>
      <c r="GMP120" s="5"/>
      <c r="GMQ120" s="5"/>
      <c r="GMR120" s="5"/>
      <c r="GMS120" s="5"/>
      <c r="GMT120" s="5"/>
      <c r="GMU120" s="5"/>
      <c r="GMV120" s="5"/>
      <c r="GMW120" s="5"/>
      <c r="GMX120" s="5"/>
      <c r="GMY120" s="5"/>
      <c r="GMZ120" s="5"/>
      <c r="GNA120" s="5"/>
      <c r="GNB120" s="5"/>
      <c r="GNC120" s="5"/>
      <c r="GND120" s="5"/>
      <c r="GNE120" s="5"/>
      <c r="GNF120" s="5"/>
      <c r="GNG120" s="5"/>
      <c r="GNH120" s="5"/>
      <c r="GNI120" s="5"/>
      <c r="GNJ120" s="5"/>
      <c r="GNK120" s="5"/>
      <c r="GNL120" s="5"/>
      <c r="GNM120" s="5"/>
      <c r="GNN120" s="5"/>
      <c r="GNO120" s="5"/>
      <c r="GNP120" s="5"/>
      <c r="GNQ120" s="5"/>
      <c r="GNR120" s="5"/>
      <c r="GNS120" s="5"/>
      <c r="GNT120" s="5"/>
      <c r="GNU120" s="5"/>
      <c r="GNV120" s="5"/>
      <c r="GNW120" s="5"/>
      <c r="GNX120" s="5"/>
      <c r="GNY120" s="5"/>
      <c r="GNZ120" s="5"/>
      <c r="GOA120" s="5"/>
      <c r="GOB120" s="5"/>
      <c r="GOC120" s="5"/>
      <c r="GOD120" s="5"/>
      <c r="GOE120" s="5"/>
      <c r="GOF120" s="5"/>
      <c r="GOG120" s="5"/>
      <c r="GOH120" s="5"/>
      <c r="GOI120" s="5"/>
      <c r="GOJ120" s="5"/>
      <c r="GOK120" s="5"/>
      <c r="GOL120" s="5"/>
      <c r="GOM120" s="5"/>
      <c r="GON120" s="5"/>
      <c r="GOO120" s="5"/>
      <c r="GOP120" s="5"/>
      <c r="GOQ120" s="5"/>
      <c r="GOR120" s="5"/>
      <c r="GOS120" s="5"/>
      <c r="GOT120" s="5"/>
      <c r="GOU120" s="5"/>
      <c r="GOV120" s="5"/>
      <c r="GOW120" s="5"/>
      <c r="GOX120" s="5"/>
      <c r="GOY120" s="5"/>
      <c r="GOZ120" s="5"/>
      <c r="GPA120" s="5"/>
      <c r="GPB120" s="5"/>
      <c r="GPC120" s="5"/>
      <c r="GPD120" s="5"/>
      <c r="GPE120" s="5"/>
      <c r="GPF120" s="5"/>
      <c r="GPG120" s="5"/>
      <c r="GPH120" s="5"/>
      <c r="GPI120" s="5"/>
      <c r="GPJ120" s="5"/>
      <c r="GPK120" s="5"/>
      <c r="GPL120" s="5"/>
      <c r="GPM120" s="5"/>
      <c r="GPN120" s="5"/>
      <c r="GPO120" s="5"/>
      <c r="GPP120" s="5"/>
      <c r="GPQ120" s="5"/>
      <c r="GPR120" s="5"/>
      <c r="GPS120" s="5"/>
      <c r="GPT120" s="5"/>
      <c r="GPU120" s="5"/>
      <c r="GPV120" s="5"/>
      <c r="GPW120" s="5"/>
      <c r="GPX120" s="5"/>
      <c r="GPY120" s="5"/>
      <c r="GPZ120" s="5"/>
      <c r="GQA120" s="5"/>
      <c r="GQB120" s="5"/>
      <c r="GQC120" s="5"/>
      <c r="GQD120" s="5"/>
      <c r="GQE120" s="5"/>
      <c r="GQF120" s="5"/>
      <c r="GQG120" s="5"/>
      <c r="GQH120" s="5"/>
      <c r="GQI120" s="5"/>
      <c r="GQJ120" s="5"/>
      <c r="GQK120" s="5"/>
      <c r="GQL120" s="5"/>
      <c r="GQM120" s="5"/>
      <c r="GQN120" s="5"/>
      <c r="GQO120" s="5"/>
      <c r="GQP120" s="5"/>
      <c r="GQQ120" s="5"/>
      <c r="GQR120" s="5"/>
      <c r="GQS120" s="5"/>
      <c r="GQT120" s="5"/>
      <c r="GQU120" s="5"/>
      <c r="GQV120" s="5"/>
      <c r="GQW120" s="5"/>
      <c r="GQX120" s="5"/>
      <c r="GQY120" s="5"/>
      <c r="GQZ120" s="5"/>
      <c r="GRA120" s="5"/>
      <c r="GRB120" s="5"/>
      <c r="GRC120" s="5"/>
      <c r="GRD120" s="5"/>
      <c r="GRE120" s="5"/>
      <c r="GRF120" s="5"/>
      <c r="GRG120" s="5"/>
      <c r="GRH120" s="5"/>
      <c r="GRI120" s="5"/>
      <c r="GRJ120" s="5"/>
      <c r="GRK120" s="5"/>
      <c r="GRL120" s="5"/>
      <c r="GRM120" s="5"/>
      <c r="GRN120" s="5"/>
      <c r="GRO120" s="5"/>
      <c r="GRP120" s="5"/>
      <c r="GRQ120" s="5"/>
      <c r="GRR120" s="5"/>
      <c r="GRS120" s="5"/>
      <c r="GRT120" s="5"/>
      <c r="GRU120" s="5"/>
      <c r="GRV120" s="5"/>
      <c r="GRW120" s="5"/>
      <c r="GRX120" s="5"/>
      <c r="GRY120" s="5"/>
      <c r="GRZ120" s="5"/>
      <c r="GSA120" s="5"/>
      <c r="GSB120" s="5"/>
      <c r="GSC120" s="5"/>
      <c r="GSD120" s="5"/>
      <c r="GSE120" s="5"/>
      <c r="GSF120" s="5"/>
      <c r="GSG120" s="5"/>
      <c r="GSH120" s="5"/>
      <c r="GSI120" s="5"/>
      <c r="GSJ120" s="5"/>
      <c r="GSK120" s="5"/>
      <c r="GSL120" s="5"/>
      <c r="GSM120" s="5"/>
      <c r="GSN120" s="5"/>
      <c r="GSO120" s="5"/>
      <c r="GSP120" s="5"/>
      <c r="GSQ120" s="5"/>
      <c r="GSR120" s="5"/>
      <c r="GSS120" s="5"/>
      <c r="GST120" s="5"/>
      <c r="GSU120" s="5"/>
      <c r="GSV120" s="5"/>
      <c r="GSW120" s="5"/>
      <c r="GSX120" s="5"/>
      <c r="GSY120" s="5"/>
      <c r="GSZ120" s="5"/>
      <c r="GTA120" s="5"/>
      <c r="GTB120" s="5"/>
      <c r="GTC120" s="5"/>
      <c r="GTD120" s="5"/>
      <c r="GTE120" s="5"/>
      <c r="GTF120" s="5"/>
      <c r="GTG120" s="5"/>
      <c r="GTH120" s="5"/>
      <c r="GTI120" s="5"/>
      <c r="GTJ120" s="5"/>
      <c r="GTK120" s="5"/>
      <c r="GTL120" s="5"/>
      <c r="GTM120" s="5"/>
      <c r="GTN120" s="5"/>
      <c r="GTO120" s="5"/>
      <c r="GTP120" s="5"/>
      <c r="GTQ120" s="5"/>
      <c r="GTR120" s="5"/>
      <c r="GTS120" s="5"/>
      <c r="GTT120" s="5"/>
      <c r="GTU120" s="5"/>
      <c r="GTV120" s="5"/>
      <c r="GTW120" s="5"/>
      <c r="GTX120" s="5"/>
      <c r="GTY120" s="5"/>
      <c r="GTZ120" s="5"/>
      <c r="GUA120" s="5"/>
      <c r="GUB120" s="5"/>
      <c r="GUC120" s="5"/>
      <c r="GUD120" s="5"/>
      <c r="GUE120" s="5"/>
      <c r="GUF120" s="5"/>
      <c r="GUG120" s="5"/>
      <c r="GUH120" s="5"/>
      <c r="GUI120" s="5"/>
      <c r="GUJ120" s="5"/>
      <c r="GUK120" s="5"/>
      <c r="GUL120" s="5"/>
      <c r="GUM120" s="5"/>
      <c r="GUN120" s="5"/>
      <c r="GUO120" s="5"/>
      <c r="GUP120" s="5"/>
      <c r="GUQ120" s="5"/>
      <c r="GUR120" s="5"/>
      <c r="GUS120" s="5"/>
      <c r="GUT120" s="5"/>
      <c r="GUU120" s="5"/>
      <c r="GUV120" s="5"/>
      <c r="GUW120" s="5"/>
      <c r="GUX120" s="5"/>
      <c r="GUY120" s="5"/>
      <c r="GUZ120" s="5"/>
      <c r="GVA120" s="5"/>
      <c r="GVB120" s="5"/>
      <c r="GVC120" s="5"/>
      <c r="GVD120" s="5"/>
      <c r="GVE120" s="5"/>
      <c r="GVF120" s="5"/>
      <c r="GVG120" s="5"/>
      <c r="GVH120" s="5"/>
      <c r="GVI120" s="5"/>
      <c r="GVJ120" s="5"/>
      <c r="GVK120" s="5"/>
      <c r="GVL120" s="5"/>
      <c r="GVM120" s="5"/>
      <c r="GVN120" s="5"/>
      <c r="GVO120" s="5"/>
      <c r="GVP120" s="5"/>
      <c r="GVQ120" s="5"/>
      <c r="GVR120" s="5"/>
      <c r="GVS120" s="5"/>
      <c r="GVT120" s="5"/>
      <c r="GVU120" s="5"/>
      <c r="GVV120" s="5"/>
      <c r="GVW120" s="5"/>
      <c r="GVX120" s="5"/>
      <c r="GVY120" s="5"/>
      <c r="GVZ120" s="5"/>
      <c r="GWA120" s="5"/>
      <c r="GWB120" s="5"/>
      <c r="GWC120" s="5"/>
      <c r="GWD120" s="5"/>
      <c r="GWE120" s="5"/>
      <c r="GWF120" s="5"/>
      <c r="GWG120" s="5"/>
      <c r="GWH120" s="5"/>
      <c r="GWI120" s="5"/>
      <c r="GWJ120" s="5"/>
      <c r="GWK120" s="5"/>
      <c r="GWL120" s="5"/>
      <c r="GWM120" s="5"/>
      <c r="GWN120" s="5"/>
      <c r="GWO120" s="5"/>
      <c r="GWP120" s="5"/>
      <c r="GWQ120" s="5"/>
      <c r="GWR120" s="5"/>
      <c r="GWS120" s="5"/>
      <c r="GWT120" s="5"/>
      <c r="GWU120" s="5"/>
      <c r="GWV120" s="5"/>
      <c r="GWW120" s="5"/>
      <c r="GWX120" s="5"/>
      <c r="GWY120" s="5"/>
      <c r="GWZ120" s="5"/>
      <c r="GXA120" s="5"/>
      <c r="GXB120" s="5"/>
      <c r="GXC120" s="5"/>
      <c r="GXD120" s="5"/>
      <c r="GXE120" s="5"/>
      <c r="GXF120" s="5"/>
      <c r="GXG120" s="5"/>
      <c r="GXH120" s="5"/>
      <c r="GXI120" s="5"/>
      <c r="GXJ120" s="5"/>
      <c r="GXK120" s="5"/>
      <c r="GXL120" s="5"/>
      <c r="GXM120" s="5"/>
      <c r="GXN120" s="5"/>
      <c r="GXO120" s="5"/>
      <c r="GXP120" s="5"/>
      <c r="GXQ120" s="5"/>
      <c r="GXR120" s="5"/>
      <c r="GXS120" s="5"/>
      <c r="GXT120" s="5"/>
      <c r="GXU120" s="5"/>
      <c r="GXV120" s="5"/>
      <c r="GXW120" s="5"/>
      <c r="GXX120" s="5"/>
      <c r="GXY120" s="5"/>
      <c r="GXZ120" s="5"/>
      <c r="GYA120" s="5"/>
      <c r="GYB120" s="5"/>
      <c r="GYC120" s="5"/>
      <c r="GYD120" s="5"/>
      <c r="GYE120" s="5"/>
      <c r="GYF120" s="5"/>
      <c r="GYG120" s="5"/>
      <c r="GYH120" s="5"/>
      <c r="GYI120" s="5"/>
      <c r="GYJ120" s="5"/>
      <c r="GYK120" s="5"/>
      <c r="GYL120" s="5"/>
      <c r="GYM120" s="5"/>
      <c r="GYN120" s="5"/>
      <c r="GYO120" s="5"/>
      <c r="GYP120" s="5"/>
      <c r="GYQ120" s="5"/>
      <c r="GYR120" s="5"/>
      <c r="GYS120" s="5"/>
      <c r="GYT120" s="5"/>
      <c r="GYU120" s="5"/>
      <c r="GYV120" s="5"/>
      <c r="GYW120" s="5"/>
      <c r="GYX120" s="5"/>
      <c r="GYY120" s="5"/>
      <c r="GYZ120" s="5"/>
      <c r="GZA120" s="5"/>
      <c r="GZB120" s="5"/>
      <c r="GZC120" s="5"/>
      <c r="GZD120" s="5"/>
      <c r="GZE120" s="5"/>
      <c r="GZF120" s="5"/>
      <c r="GZG120" s="5"/>
      <c r="GZH120" s="5"/>
      <c r="GZI120" s="5"/>
      <c r="GZJ120" s="5"/>
      <c r="GZK120" s="5"/>
      <c r="GZL120" s="5"/>
      <c r="GZM120" s="5"/>
      <c r="GZN120" s="5"/>
      <c r="GZO120" s="5"/>
      <c r="GZP120" s="5"/>
      <c r="GZQ120" s="5"/>
      <c r="GZR120" s="5"/>
      <c r="GZS120" s="5"/>
      <c r="GZT120" s="5"/>
      <c r="GZU120" s="5"/>
      <c r="GZV120" s="5"/>
      <c r="GZW120" s="5"/>
      <c r="GZX120" s="5"/>
      <c r="GZY120" s="5"/>
      <c r="GZZ120" s="5"/>
      <c r="HAA120" s="5"/>
      <c r="HAB120" s="5"/>
      <c r="HAC120" s="5"/>
      <c r="HAD120" s="5"/>
      <c r="HAE120" s="5"/>
      <c r="HAF120" s="5"/>
      <c r="HAG120" s="5"/>
      <c r="HAH120" s="5"/>
      <c r="HAI120" s="5"/>
      <c r="HAJ120" s="5"/>
      <c r="HAK120" s="5"/>
      <c r="HAL120" s="5"/>
      <c r="HAM120" s="5"/>
      <c r="HAN120" s="5"/>
      <c r="HAO120" s="5"/>
      <c r="HAP120" s="5"/>
      <c r="HAQ120" s="5"/>
      <c r="HAR120" s="5"/>
      <c r="HAS120" s="5"/>
      <c r="HAT120" s="5"/>
      <c r="HAU120" s="5"/>
      <c r="HAV120" s="5"/>
      <c r="HAW120" s="5"/>
      <c r="HAX120" s="5"/>
      <c r="HAY120" s="5"/>
      <c r="HAZ120" s="5"/>
      <c r="HBA120" s="5"/>
      <c r="HBB120" s="5"/>
      <c r="HBC120" s="5"/>
      <c r="HBD120" s="5"/>
      <c r="HBE120" s="5"/>
      <c r="HBF120" s="5"/>
      <c r="HBG120" s="5"/>
      <c r="HBH120" s="5"/>
      <c r="HBI120" s="5"/>
      <c r="HBJ120" s="5"/>
      <c r="HBK120" s="5"/>
      <c r="HBL120" s="5"/>
      <c r="HBM120" s="5"/>
      <c r="HBN120" s="5"/>
      <c r="HBO120" s="5"/>
      <c r="HBP120" s="5"/>
      <c r="HBQ120" s="5"/>
      <c r="HBR120" s="5"/>
      <c r="HBS120" s="5"/>
      <c r="HBT120" s="5"/>
      <c r="HBU120" s="5"/>
      <c r="HBV120" s="5"/>
      <c r="HBW120" s="5"/>
      <c r="HBX120" s="5"/>
      <c r="HBY120" s="5"/>
      <c r="HBZ120" s="5"/>
      <c r="HCA120" s="5"/>
      <c r="HCB120" s="5"/>
      <c r="HCC120" s="5"/>
      <c r="HCD120" s="5"/>
      <c r="HCE120" s="5"/>
      <c r="HCF120" s="5"/>
      <c r="HCG120" s="5"/>
      <c r="HCH120" s="5"/>
      <c r="HCI120" s="5"/>
      <c r="HCJ120" s="5"/>
      <c r="HCK120" s="5"/>
      <c r="HCL120" s="5"/>
      <c r="HCM120" s="5"/>
      <c r="HCN120" s="5"/>
      <c r="HCO120" s="5"/>
      <c r="HCP120" s="5"/>
      <c r="HCQ120" s="5"/>
      <c r="HCR120" s="5"/>
      <c r="HCS120" s="5"/>
      <c r="HCT120" s="5"/>
      <c r="HCU120" s="5"/>
      <c r="HCV120" s="5"/>
      <c r="HCW120" s="5"/>
      <c r="HCX120" s="5"/>
      <c r="HCY120" s="5"/>
      <c r="HCZ120" s="5"/>
      <c r="HDA120" s="5"/>
      <c r="HDB120" s="5"/>
      <c r="HDC120" s="5"/>
      <c r="HDD120" s="5"/>
      <c r="HDE120" s="5"/>
      <c r="HDF120" s="5"/>
      <c r="HDG120" s="5"/>
      <c r="HDH120" s="5"/>
      <c r="HDI120" s="5"/>
      <c r="HDJ120" s="5"/>
      <c r="HDK120" s="5"/>
      <c r="HDL120" s="5"/>
      <c r="HDM120" s="5"/>
      <c r="HDN120" s="5"/>
      <c r="HDO120" s="5"/>
      <c r="HDP120" s="5"/>
      <c r="HDQ120" s="5"/>
      <c r="HDR120" s="5"/>
      <c r="HDS120" s="5"/>
      <c r="HDT120" s="5"/>
      <c r="HDU120" s="5"/>
      <c r="HDV120" s="5"/>
      <c r="HDW120" s="5"/>
      <c r="HDX120" s="5"/>
      <c r="HDY120" s="5"/>
      <c r="HDZ120" s="5"/>
      <c r="HEA120" s="5"/>
      <c r="HEB120" s="5"/>
      <c r="HEC120" s="5"/>
      <c r="HED120" s="5"/>
      <c r="HEE120" s="5"/>
      <c r="HEF120" s="5"/>
      <c r="HEG120" s="5"/>
      <c r="HEH120" s="5"/>
      <c r="HEI120" s="5"/>
      <c r="HEJ120" s="5"/>
      <c r="HEK120" s="5"/>
      <c r="HEL120" s="5"/>
      <c r="HEM120" s="5"/>
      <c r="HEN120" s="5"/>
      <c r="HEO120" s="5"/>
      <c r="HEP120" s="5"/>
      <c r="HEQ120" s="5"/>
      <c r="HER120" s="5"/>
      <c r="HES120" s="5"/>
      <c r="HET120" s="5"/>
      <c r="HEU120" s="5"/>
      <c r="HEV120" s="5"/>
      <c r="HEW120" s="5"/>
      <c r="HEX120" s="5"/>
      <c r="HEY120" s="5"/>
      <c r="HEZ120" s="5"/>
      <c r="HFA120" s="5"/>
      <c r="HFB120" s="5"/>
      <c r="HFC120" s="5"/>
      <c r="HFD120" s="5"/>
      <c r="HFE120" s="5"/>
      <c r="HFF120" s="5"/>
      <c r="HFG120" s="5"/>
      <c r="HFH120" s="5"/>
      <c r="HFI120" s="5"/>
      <c r="HFJ120" s="5"/>
      <c r="HFK120" s="5"/>
      <c r="HFL120" s="5"/>
      <c r="HFM120" s="5"/>
      <c r="HFN120" s="5"/>
      <c r="HFO120" s="5"/>
      <c r="HFP120" s="5"/>
      <c r="HFQ120" s="5"/>
      <c r="HFR120" s="5"/>
      <c r="HFS120" s="5"/>
      <c r="HFT120" s="5"/>
      <c r="HFU120" s="5"/>
      <c r="HFV120" s="5"/>
      <c r="HFW120" s="5"/>
      <c r="HFX120" s="5"/>
      <c r="HFY120" s="5"/>
      <c r="HFZ120" s="5"/>
      <c r="HGA120" s="5"/>
      <c r="HGB120" s="5"/>
      <c r="HGC120" s="5"/>
      <c r="HGD120" s="5"/>
      <c r="HGE120" s="5"/>
      <c r="HGF120" s="5"/>
      <c r="HGG120" s="5"/>
      <c r="HGH120" s="5"/>
      <c r="HGI120" s="5"/>
      <c r="HGJ120" s="5"/>
      <c r="HGK120" s="5"/>
      <c r="HGL120" s="5"/>
      <c r="HGM120" s="5"/>
      <c r="HGN120" s="5"/>
      <c r="HGO120" s="5"/>
      <c r="HGP120" s="5"/>
      <c r="HGQ120" s="5"/>
      <c r="HGR120" s="5"/>
      <c r="HGS120" s="5"/>
      <c r="HGT120" s="5"/>
      <c r="HGU120" s="5"/>
      <c r="HGV120" s="5"/>
      <c r="HGW120" s="5"/>
      <c r="HGX120" s="5"/>
      <c r="HGY120" s="5"/>
      <c r="HGZ120" s="5"/>
      <c r="HHA120" s="5"/>
      <c r="HHB120" s="5"/>
      <c r="HHC120" s="5"/>
      <c r="HHD120" s="5"/>
      <c r="HHE120" s="5"/>
      <c r="HHF120" s="5"/>
      <c r="HHG120" s="5"/>
      <c r="HHH120" s="5"/>
      <c r="HHI120" s="5"/>
      <c r="HHJ120" s="5"/>
      <c r="HHK120" s="5"/>
      <c r="HHL120" s="5"/>
      <c r="HHM120" s="5"/>
      <c r="HHN120" s="5"/>
      <c r="HHO120" s="5"/>
      <c r="HHP120" s="5"/>
      <c r="HHQ120" s="5"/>
      <c r="HHR120" s="5"/>
      <c r="HHS120" s="5"/>
      <c r="HHT120" s="5"/>
      <c r="HHU120" s="5"/>
      <c r="HHV120" s="5"/>
      <c r="HHW120" s="5"/>
      <c r="HHX120" s="5"/>
      <c r="HHY120" s="5"/>
      <c r="HHZ120" s="5"/>
      <c r="HIA120" s="5"/>
      <c r="HIB120" s="5"/>
      <c r="HIC120" s="5"/>
      <c r="HID120" s="5"/>
      <c r="HIE120" s="5"/>
      <c r="HIF120" s="5"/>
      <c r="HIG120" s="5"/>
      <c r="HIH120" s="5"/>
      <c r="HII120" s="5"/>
      <c r="HIJ120" s="5"/>
      <c r="HIK120" s="5"/>
      <c r="HIL120" s="5"/>
      <c r="HIM120" s="5"/>
      <c r="HIN120" s="5"/>
      <c r="HIO120" s="5"/>
      <c r="HIP120" s="5"/>
      <c r="HIQ120" s="5"/>
      <c r="HIR120" s="5"/>
      <c r="HIS120" s="5"/>
      <c r="HIT120" s="5"/>
      <c r="HIU120" s="5"/>
      <c r="HIV120" s="5"/>
      <c r="HIW120" s="5"/>
      <c r="HIX120" s="5"/>
      <c r="HIY120" s="5"/>
      <c r="HIZ120" s="5"/>
      <c r="HJA120" s="5"/>
      <c r="HJB120" s="5"/>
      <c r="HJC120" s="5"/>
      <c r="HJD120" s="5"/>
      <c r="HJE120" s="5"/>
      <c r="HJF120" s="5"/>
      <c r="HJG120" s="5"/>
      <c r="HJH120" s="5"/>
      <c r="HJI120" s="5"/>
      <c r="HJJ120" s="5"/>
      <c r="HJK120" s="5"/>
      <c r="HJL120" s="5"/>
      <c r="HJM120" s="5"/>
      <c r="HJN120" s="5"/>
      <c r="HJO120" s="5"/>
      <c r="HJP120" s="5"/>
      <c r="HJQ120" s="5"/>
      <c r="HJR120" s="5"/>
      <c r="HJS120" s="5"/>
      <c r="HJT120" s="5"/>
      <c r="HJU120" s="5"/>
      <c r="HJV120" s="5"/>
      <c r="HJW120" s="5"/>
      <c r="HJX120" s="5"/>
      <c r="HJY120" s="5"/>
      <c r="HJZ120" s="5"/>
      <c r="HKA120" s="5"/>
      <c r="HKB120" s="5"/>
      <c r="HKC120" s="5"/>
      <c r="HKD120" s="5"/>
      <c r="HKE120" s="5"/>
      <c r="HKF120" s="5"/>
      <c r="HKG120" s="5"/>
      <c r="HKH120" s="5"/>
      <c r="HKI120" s="5"/>
      <c r="HKJ120" s="5"/>
      <c r="HKK120" s="5"/>
      <c r="HKL120" s="5"/>
      <c r="HKM120" s="5"/>
      <c r="HKN120" s="5"/>
      <c r="HKO120" s="5"/>
      <c r="HKP120" s="5"/>
      <c r="HKQ120" s="5"/>
      <c r="HKR120" s="5"/>
      <c r="HKS120" s="5"/>
      <c r="HKT120" s="5"/>
      <c r="HKU120" s="5"/>
      <c r="HKV120" s="5"/>
      <c r="HKW120" s="5"/>
      <c r="HKX120" s="5"/>
      <c r="HKY120" s="5"/>
      <c r="HKZ120" s="5"/>
      <c r="HLA120" s="5"/>
      <c r="HLB120" s="5"/>
      <c r="HLC120" s="5"/>
      <c r="HLD120" s="5"/>
      <c r="HLE120" s="5"/>
      <c r="HLF120" s="5"/>
      <c r="HLG120" s="5"/>
      <c r="HLH120" s="5"/>
      <c r="HLI120" s="5"/>
      <c r="HLJ120" s="5"/>
      <c r="HLK120" s="5"/>
      <c r="HLL120" s="5"/>
      <c r="HLM120" s="5"/>
      <c r="HLN120" s="5"/>
      <c r="HLO120" s="5"/>
      <c r="HLP120" s="5"/>
      <c r="HLQ120" s="5"/>
      <c r="HLR120" s="5"/>
      <c r="HLS120" s="5"/>
      <c r="HLT120" s="5"/>
      <c r="HLU120" s="5"/>
      <c r="HLV120" s="5"/>
      <c r="HLW120" s="5"/>
      <c r="HLX120" s="5"/>
      <c r="HLY120" s="5"/>
      <c r="HLZ120" s="5"/>
      <c r="HMA120" s="5"/>
      <c r="HMB120" s="5"/>
      <c r="HMC120" s="5"/>
      <c r="HMD120" s="5"/>
      <c r="HME120" s="5"/>
      <c r="HMF120" s="5"/>
      <c r="HMG120" s="5"/>
      <c r="HMH120" s="5"/>
      <c r="HMI120" s="5"/>
      <c r="HMJ120" s="5"/>
      <c r="HMK120" s="5"/>
      <c r="HML120" s="5"/>
      <c r="HMM120" s="5"/>
      <c r="HMN120" s="5"/>
      <c r="HMO120" s="5"/>
      <c r="HMP120" s="5"/>
      <c r="HMQ120" s="5"/>
      <c r="HMR120" s="5"/>
      <c r="HMS120" s="5"/>
      <c r="HMT120" s="5"/>
      <c r="HMU120" s="5"/>
      <c r="HMV120" s="5"/>
      <c r="HMW120" s="5"/>
      <c r="HMX120" s="5"/>
      <c r="HMY120" s="5"/>
      <c r="HMZ120" s="5"/>
      <c r="HNA120" s="5"/>
      <c r="HNB120" s="5"/>
      <c r="HNC120" s="5"/>
      <c r="HND120" s="5"/>
      <c r="HNE120" s="5"/>
      <c r="HNF120" s="5"/>
      <c r="HNG120" s="5"/>
      <c r="HNH120" s="5"/>
      <c r="HNI120" s="5"/>
      <c r="HNJ120" s="5"/>
      <c r="HNK120" s="5"/>
      <c r="HNL120" s="5"/>
      <c r="HNM120" s="5"/>
      <c r="HNN120" s="5"/>
      <c r="HNO120" s="5"/>
      <c r="HNP120" s="5"/>
      <c r="HNQ120" s="5"/>
      <c r="HNR120" s="5"/>
      <c r="HNS120" s="5"/>
      <c r="HNT120" s="5"/>
      <c r="HNU120" s="5"/>
      <c r="HNV120" s="5"/>
      <c r="HNW120" s="5"/>
      <c r="HNX120" s="5"/>
      <c r="HNY120" s="5"/>
      <c r="HNZ120" s="5"/>
      <c r="HOA120" s="5"/>
      <c r="HOB120" s="5"/>
      <c r="HOC120" s="5"/>
      <c r="HOD120" s="5"/>
      <c r="HOE120" s="5"/>
      <c r="HOF120" s="5"/>
      <c r="HOG120" s="5"/>
      <c r="HOH120" s="5"/>
      <c r="HOI120" s="5"/>
      <c r="HOJ120" s="5"/>
      <c r="HOK120" s="5"/>
      <c r="HOL120" s="5"/>
      <c r="HOM120" s="5"/>
      <c r="HON120" s="5"/>
      <c r="HOO120" s="5"/>
      <c r="HOP120" s="5"/>
      <c r="HOQ120" s="5"/>
      <c r="HOR120" s="5"/>
      <c r="HOS120" s="5"/>
      <c r="HOT120" s="5"/>
      <c r="HOU120" s="5"/>
      <c r="HOV120" s="5"/>
      <c r="HOW120" s="5"/>
      <c r="HOX120" s="5"/>
      <c r="HOY120" s="5"/>
      <c r="HOZ120" s="5"/>
      <c r="HPA120" s="5"/>
      <c r="HPB120" s="5"/>
      <c r="HPC120" s="5"/>
      <c r="HPD120" s="5"/>
      <c r="HPE120" s="5"/>
      <c r="HPF120" s="5"/>
      <c r="HPG120" s="5"/>
      <c r="HPH120" s="5"/>
      <c r="HPI120" s="5"/>
      <c r="HPJ120" s="5"/>
      <c r="HPK120" s="5"/>
      <c r="HPL120" s="5"/>
      <c r="HPM120" s="5"/>
      <c r="HPN120" s="5"/>
      <c r="HPO120" s="5"/>
      <c r="HPP120" s="5"/>
      <c r="HPQ120" s="5"/>
      <c r="HPR120" s="5"/>
      <c r="HPS120" s="5"/>
      <c r="HPT120" s="5"/>
      <c r="HPU120" s="5"/>
      <c r="HPV120" s="5"/>
      <c r="HPW120" s="5"/>
      <c r="HPX120" s="5"/>
      <c r="HPY120" s="5"/>
      <c r="HPZ120" s="5"/>
      <c r="HQA120" s="5"/>
      <c r="HQB120" s="5"/>
      <c r="HQC120" s="5"/>
      <c r="HQD120" s="5"/>
      <c r="HQE120" s="5"/>
      <c r="HQF120" s="5"/>
      <c r="HQG120" s="5"/>
      <c r="HQH120" s="5"/>
      <c r="HQI120" s="5"/>
      <c r="HQJ120" s="5"/>
      <c r="HQK120" s="5"/>
      <c r="HQL120" s="5"/>
      <c r="HQM120" s="5"/>
      <c r="HQN120" s="5"/>
      <c r="HQO120" s="5"/>
      <c r="HQP120" s="5"/>
      <c r="HQQ120" s="5"/>
      <c r="HQR120" s="5"/>
      <c r="HQS120" s="5"/>
      <c r="HQT120" s="5"/>
      <c r="HQU120" s="5"/>
      <c r="HQV120" s="5"/>
      <c r="HQW120" s="5"/>
      <c r="HQX120" s="5"/>
      <c r="HQY120" s="5"/>
      <c r="HQZ120" s="5"/>
      <c r="HRA120" s="5"/>
      <c r="HRB120" s="5"/>
      <c r="HRC120" s="5"/>
      <c r="HRD120" s="5"/>
      <c r="HRE120" s="5"/>
      <c r="HRF120" s="5"/>
      <c r="HRG120" s="5"/>
      <c r="HRH120" s="5"/>
      <c r="HRI120" s="5"/>
      <c r="HRJ120" s="5"/>
      <c r="HRK120" s="5"/>
      <c r="HRL120" s="5"/>
      <c r="HRM120" s="5"/>
      <c r="HRN120" s="5"/>
      <c r="HRO120" s="5"/>
      <c r="HRP120" s="5"/>
      <c r="HRQ120" s="5"/>
      <c r="HRR120" s="5"/>
      <c r="HRS120" s="5"/>
      <c r="HRT120" s="5"/>
      <c r="HRU120" s="5"/>
      <c r="HRV120" s="5"/>
      <c r="HRW120" s="5"/>
      <c r="HRX120" s="5"/>
      <c r="HRY120" s="5"/>
      <c r="HRZ120" s="5"/>
      <c r="HSA120" s="5"/>
      <c r="HSB120" s="5"/>
      <c r="HSC120" s="5"/>
      <c r="HSD120" s="5"/>
      <c r="HSE120" s="5"/>
      <c r="HSF120" s="5"/>
      <c r="HSG120" s="5"/>
      <c r="HSH120" s="5"/>
      <c r="HSI120" s="5"/>
      <c r="HSJ120" s="5"/>
      <c r="HSK120" s="5"/>
      <c r="HSL120" s="5"/>
      <c r="HSM120" s="5"/>
      <c r="HSN120" s="5"/>
      <c r="HSO120" s="5"/>
      <c r="HSP120" s="5"/>
      <c r="HSQ120" s="5"/>
      <c r="HSR120" s="5"/>
      <c r="HSS120" s="5"/>
      <c r="HST120" s="5"/>
      <c r="HSU120" s="5"/>
      <c r="HSV120" s="5"/>
      <c r="HSW120" s="5"/>
      <c r="HSX120" s="5"/>
      <c r="HSY120" s="5"/>
      <c r="HSZ120" s="5"/>
      <c r="HTA120" s="5"/>
      <c r="HTB120" s="5"/>
      <c r="HTC120" s="5"/>
      <c r="HTD120" s="5"/>
      <c r="HTE120" s="5"/>
      <c r="HTF120" s="5"/>
      <c r="HTG120" s="5"/>
      <c r="HTH120" s="5"/>
      <c r="HTI120" s="5"/>
      <c r="HTJ120" s="5"/>
      <c r="HTK120" s="5"/>
      <c r="HTL120" s="5"/>
      <c r="HTM120" s="5"/>
      <c r="HTN120" s="5"/>
      <c r="HTO120" s="5"/>
      <c r="HTP120" s="5"/>
      <c r="HTQ120" s="5"/>
      <c r="HTR120" s="5"/>
      <c r="HTS120" s="5"/>
      <c r="HTT120" s="5"/>
      <c r="HTU120" s="5"/>
      <c r="HTV120" s="5"/>
      <c r="HTW120" s="5"/>
      <c r="HTX120" s="5"/>
      <c r="HTY120" s="5"/>
      <c r="HTZ120" s="5"/>
      <c r="HUA120" s="5"/>
      <c r="HUB120" s="5"/>
      <c r="HUC120" s="5"/>
      <c r="HUD120" s="5"/>
      <c r="HUE120" s="5"/>
      <c r="HUF120" s="5"/>
      <c r="HUG120" s="5"/>
      <c r="HUH120" s="5"/>
      <c r="HUI120" s="5"/>
      <c r="HUJ120" s="5"/>
      <c r="HUK120" s="5"/>
      <c r="HUL120" s="5"/>
      <c r="HUM120" s="5"/>
      <c r="HUN120" s="5"/>
      <c r="HUO120" s="5"/>
      <c r="HUP120" s="5"/>
      <c r="HUQ120" s="5"/>
      <c r="HUR120" s="5"/>
      <c r="HUS120" s="5"/>
      <c r="HUT120" s="5"/>
      <c r="HUU120" s="5"/>
      <c r="HUV120" s="5"/>
      <c r="HUW120" s="5"/>
      <c r="HUX120" s="5"/>
      <c r="HUY120" s="5"/>
      <c r="HUZ120" s="5"/>
      <c r="HVA120" s="5"/>
      <c r="HVB120" s="5"/>
      <c r="HVC120" s="5"/>
      <c r="HVD120" s="5"/>
      <c r="HVE120" s="5"/>
      <c r="HVF120" s="5"/>
      <c r="HVG120" s="5"/>
      <c r="HVH120" s="5"/>
      <c r="HVI120" s="5"/>
      <c r="HVJ120" s="5"/>
      <c r="HVK120" s="5"/>
      <c r="HVL120" s="5"/>
      <c r="HVM120" s="5"/>
      <c r="HVN120" s="5"/>
      <c r="HVO120" s="5"/>
      <c r="HVP120" s="5"/>
      <c r="HVQ120" s="5"/>
      <c r="HVR120" s="5"/>
      <c r="HVS120" s="5"/>
      <c r="HVT120" s="5"/>
      <c r="HVU120" s="5"/>
      <c r="HVV120" s="5"/>
      <c r="HVW120" s="5"/>
      <c r="HVX120" s="5"/>
      <c r="HVY120" s="5"/>
      <c r="HVZ120" s="5"/>
      <c r="HWA120" s="5"/>
      <c r="HWB120" s="5"/>
      <c r="HWC120" s="5"/>
      <c r="HWD120" s="5"/>
      <c r="HWE120" s="5"/>
      <c r="HWF120" s="5"/>
      <c r="HWG120" s="5"/>
      <c r="HWH120" s="5"/>
      <c r="HWI120" s="5"/>
      <c r="HWJ120" s="5"/>
      <c r="HWK120" s="5"/>
      <c r="HWL120" s="5"/>
      <c r="HWM120" s="5"/>
      <c r="HWN120" s="5"/>
      <c r="HWO120" s="5"/>
      <c r="HWP120" s="5"/>
      <c r="HWQ120" s="5"/>
      <c r="HWR120" s="5"/>
      <c r="HWS120" s="5"/>
      <c r="HWT120" s="5"/>
      <c r="HWU120" s="5"/>
      <c r="HWV120" s="5"/>
      <c r="HWW120" s="5"/>
      <c r="HWX120" s="5"/>
      <c r="HWY120" s="5"/>
      <c r="HWZ120" s="5"/>
      <c r="HXA120" s="5"/>
      <c r="HXB120" s="5"/>
      <c r="HXC120" s="5"/>
      <c r="HXD120" s="5"/>
      <c r="HXE120" s="5"/>
      <c r="HXF120" s="5"/>
      <c r="HXG120" s="5"/>
      <c r="HXH120" s="5"/>
      <c r="HXI120" s="5"/>
      <c r="HXJ120" s="5"/>
      <c r="HXK120" s="5"/>
      <c r="HXL120" s="5"/>
      <c r="HXM120" s="5"/>
      <c r="HXN120" s="5"/>
      <c r="HXO120" s="5"/>
      <c r="HXP120" s="5"/>
      <c r="HXQ120" s="5"/>
      <c r="HXR120" s="5"/>
      <c r="HXS120" s="5"/>
      <c r="HXT120" s="5"/>
      <c r="HXU120" s="5"/>
      <c r="HXV120" s="5"/>
      <c r="HXW120" s="5"/>
      <c r="HXX120" s="5"/>
      <c r="HXY120" s="5"/>
      <c r="HXZ120" s="5"/>
      <c r="HYA120" s="5"/>
      <c r="HYB120" s="5"/>
      <c r="HYC120" s="5"/>
      <c r="HYD120" s="5"/>
      <c r="HYE120" s="5"/>
      <c r="HYF120" s="5"/>
      <c r="HYG120" s="5"/>
      <c r="HYH120" s="5"/>
      <c r="HYI120" s="5"/>
      <c r="HYJ120" s="5"/>
      <c r="HYK120" s="5"/>
      <c r="HYL120" s="5"/>
      <c r="HYM120" s="5"/>
      <c r="HYN120" s="5"/>
      <c r="HYO120" s="5"/>
      <c r="HYP120" s="5"/>
      <c r="HYQ120" s="5"/>
      <c r="HYR120" s="5"/>
      <c r="HYS120" s="5"/>
      <c r="HYT120" s="5"/>
      <c r="HYU120" s="5"/>
      <c r="HYV120" s="5"/>
      <c r="HYW120" s="5"/>
      <c r="HYX120" s="5"/>
      <c r="HYY120" s="5"/>
      <c r="HYZ120" s="5"/>
      <c r="HZA120" s="5"/>
      <c r="HZB120" s="5"/>
      <c r="HZC120" s="5"/>
      <c r="HZD120" s="5"/>
      <c r="HZE120" s="5"/>
      <c r="HZF120" s="5"/>
      <c r="HZG120" s="5"/>
      <c r="HZH120" s="5"/>
      <c r="HZI120" s="5"/>
      <c r="HZJ120" s="5"/>
      <c r="HZK120" s="5"/>
      <c r="HZL120" s="5"/>
      <c r="HZM120" s="5"/>
      <c r="HZN120" s="5"/>
      <c r="HZO120" s="5"/>
      <c r="HZP120" s="5"/>
      <c r="HZQ120" s="5"/>
      <c r="HZR120" s="5"/>
      <c r="HZS120" s="5"/>
      <c r="HZT120" s="5"/>
      <c r="HZU120" s="5"/>
      <c r="HZV120" s="5"/>
      <c r="HZW120" s="5"/>
      <c r="HZX120" s="5"/>
      <c r="HZY120" s="5"/>
      <c r="HZZ120" s="5"/>
      <c r="IAA120" s="5"/>
      <c r="IAB120" s="5"/>
      <c r="IAC120" s="5"/>
      <c r="IAD120" s="5"/>
      <c r="IAE120" s="5"/>
      <c r="IAF120" s="5"/>
      <c r="IAG120" s="5"/>
      <c r="IAH120" s="5"/>
      <c r="IAI120" s="5"/>
      <c r="IAJ120" s="5"/>
      <c r="IAK120" s="5"/>
      <c r="IAL120" s="5"/>
      <c r="IAM120" s="5"/>
      <c r="IAN120" s="5"/>
      <c r="IAO120" s="5"/>
      <c r="IAP120" s="5"/>
      <c r="IAQ120" s="5"/>
      <c r="IAR120" s="5"/>
      <c r="IAS120" s="5"/>
      <c r="IAT120" s="5"/>
      <c r="IAU120" s="5"/>
      <c r="IAV120" s="5"/>
      <c r="IAW120" s="5"/>
      <c r="IAX120" s="5"/>
      <c r="IAY120" s="5"/>
      <c r="IAZ120" s="5"/>
      <c r="IBA120" s="5"/>
      <c r="IBB120" s="5"/>
      <c r="IBC120" s="5"/>
      <c r="IBD120" s="5"/>
      <c r="IBE120" s="5"/>
      <c r="IBF120" s="5"/>
      <c r="IBG120" s="5"/>
      <c r="IBH120" s="5"/>
      <c r="IBI120" s="5"/>
      <c r="IBJ120" s="5"/>
      <c r="IBK120" s="5"/>
      <c r="IBL120" s="5"/>
      <c r="IBM120" s="5"/>
      <c r="IBN120" s="5"/>
      <c r="IBO120" s="5"/>
      <c r="IBP120" s="5"/>
      <c r="IBQ120" s="5"/>
      <c r="IBR120" s="5"/>
      <c r="IBS120" s="5"/>
      <c r="IBT120" s="5"/>
      <c r="IBU120" s="5"/>
      <c r="IBV120" s="5"/>
      <c r="IBW120" s="5"/>
      <c r="IBX120" s="5"/>
      <c r="IBY120" s="5"/>
      <c r="IBZ120" s="5"/>
      <c r="ICA120" s="5"/>
      <c r="ICB120" s="5"/>
      <c r="ICC120" s="5"/>
      <c r="ICD120" s="5"/>
      <c r="ICE120" s="5"/>
      <c r="ICF120" s="5"/>
      <c r="ICG120" s="5"/>
      <c r="ICH120" s="5"/>
      <c r="ICI120" s="5"/>
      <c r="ICJ120" s="5"/>
      <c r="ICK120" s="5"/>
      <c r="ICL120" s="5"/>
      <c r="ICM120" s="5"/>
      <c r="ICN120" s="5"/>
      <c r="ICO120" s="5"/>
      <c r="ICP120" s="5"/>
      <c r="ICQ120" s="5"/>
      <c r="ICR120" s="5"/>
      <c r="ICS120" s="5"/>
      <c r="ICT120" s="5"/>
      <c r="ICU120" s="5"/>
      <c r="ICV120" s="5"/>
      <c r="ICW120" s="5"/>
      <c r="ICX120" s="5"/>
      <c r="ICY120" s="5"/>
      <c r="ICZ120" s="5"/>
      <c r="IDA120" s="5"/>
      <c r="IDB120" s="5"/>
      <c r="IDC120" s="5"/>
      <c r="IDD120" s="5"/>
      <c r="IDE120" s="5"/>
      <c r="IDF120" s="5"/>
      <c r="IDG120" s="5"/>
      <c r="IDH120" s="5"/>
      <c r="IDI120" s="5"/>
      <c r="IDJ120" s="5"/>
      <c r="IDK120" s="5"/>
      <c r="IDL120" s="5"/>
      <c r="IDM120" s="5"/>
      <c r="IDN120" s="5"/>
      <c r="IDO120" s="5"/>
      <c r="IDP120" s="5"/>
      <c r="IDQ120" s="5"/>
      <c r="IDR120" s="5"/>
      <c r="IDS120" s="5"/>
      <c r="IDT120" s="5"/>
      <c r="IDU120" s="5"/>
      <c r="IDV120" s="5"/>
      <c r="IDW120" s="5"/>
      <c r="IDX120" s="5"/>
      <c r="IDY120" s="5"/>
      <c r="IDZ120" s="5"/>
      <c r="IEA120" s="5"/>
      <c r="IEB120" s="5"/>
      <c r="IEC120" s="5"/>
      <c r="IED120" s="5"/>
      <c r="IEE120" s="5"/>
      <c r="IEF120" s="5"/>
      <c r="IEG120" s="5"/>
      <c r="IEH120" s="5"/>
      <c r="IEI120" s="5"/>
      <c r="IEJ120" s="5"/>
      <c r="IEK120" s="5"/>
      <c r="IEL120" s="5"/>
      <c r="IEM120" s="5"/>
      <c r="IEN120" s="5"/>
      <c r="IEO120" s="5"/>
      <c r="IEP120" s="5"/>
      <c r="IEQ120" s="5"/>
      <c r="IER120" s="5"/>
      <c r="IES120" s="5"/>
      <c r="IET120" s="5"/>
      <c r="IEU120" s="5"/>
      <c r="IEV120" s="5"/>
      <c r="IEW120" s="5"/>
      <c r="IEX120" s="5"/>
      <c r="IEY120" s="5"/>
      <c r="IEZ120" s="5"/>
      <c r="IFA120" s="5"/>
      <c r="IFB120" s="5"/>
      <c r="IFC120" s="5"/>
      <c r="IFD120" s="5"/>
      <c r="IFE120" s="5"/>
      <c r="IFF120" s="5"/>
      <c r="IFG120" s="5"/>
      <c r="IFH120" s="5"/>
      <c r="IFI120" s="5"/>
      <c r="IFJ120" s="5"/>
      <c r="IFK120" s="5"/>
      <c r="IFL120" s="5"/>
      <c r="IFM120" s="5"/>
      <c r="IFN120" s="5"/>
      <c r="IFO120" s="5"/>
      <c r="IFP120" s="5"/>
      <c r="IFQ120" s="5"/>
      <c r="IFR120" s="5"/>
      <c r="IFS120" s="5"/>
      <c r="IFT120" s="5"/>
      <c r="IFU120" s="5"/>
      <c r="IFV120" s="5"/>
      <c r="IFW120" s="5"/>
      <c r="IFX120" s="5"/>
      <c r="IFY120" s="5"/>
      <c r="IFZ120" s="5"/>
      <c r="IGA120" s="5"/>
      <c r="IGB120" s="5"/>
      <c r="IGC120" s="5"/>
      <c r="IGD120" s="5"/>
      <c r="IGE120" s="5"/>
      <c r="IGF120" s="5"/>
      <c r="IGG120" s="5"/>
      <c r="IGH120" s="5"/>
      <c r="IGI120" s="5"/>
      <c r="IGJ120" s="5"/>
      <c r="IGK120" s="5"/>
      <c r="IGL120" s="5"/>
      <c r="IGM120" s="5"/>
      <c r="IGN120" s="5"/>
      <c r="IGO120" s="5"/>
      <c r="IGP120" s="5"/>
      <c r="IGQ120" s="5"/>
      <c r="IGR120" s="5"/>
      <c r="IGS120" s="5"/>
      <c r="IGT120" s="5"/>
      <c r="IGU120" s="5"/>
      <c r="IGV120" s="5"/>
      <c r="IGW120" s="5"/>
      <c r="IGX120" s="5"/>
      <c r="IGY120" s="5"/>
      <c r="IGZ120" s="5"/>
      <c r="IHA120" s="5"/>
      <c r="IHB120" s="5"/>
      <c r="IHC120" s="5"/>
      <c r="IHD120" s="5"/>
      <c r="IHE120" s="5"/>
      <c r="IHF120" s="5"/>
      <c r="IHG120" s="5"/>
      <c r="IHH120" s="5"/>
      <c r="IHI120" s="5"/>
      <c r="IHJ120" s="5"/>
      <c r="IHK120" s="5"/>
      <c r="IHL120" s="5"/>
      <c r="IHM120" s="5"/>
      <c r="IHN120" s="5"/>
      <c r="IHO120" s="5"/>
      <c r="IHP120" s="5"/>
      <c r="IHQ120" s="5"/>
      <c r="IHR120" s="5"/>
      <c r="IHS120" s="5"/>
      <c r="IHT120" s="5"/>
      <c r="IHU120" s="5"/>
      <c r="IHV120" s="5"/>
      <c r="IHW120" s="5"/>
      <c r="IHX120" s="5"/>
      <c r="IHY120" s="5"/>
      <c r="IHZ120" s="5"/>
      <c r="IIA120" s="5"/>
      <c r="IIB120" s="5"/>
      <c r="IIC120" s="5"/>
      <c r="IID120" s="5"/>
      <c r="IIE120" s="5"/>
      <c r="IIF120" s="5"/>
      <c r="IIG120" s="5"/>
      <c r="IIH120" s="5"/>
      <c r="III120" s="5"/>
      <c r="IIJ120" s="5"/>
      <c r="IIK120" s="5"/>
      <c r="IIL120" s="5"/>
      <c r="IIM120" s="5"/>
      <c r="IIN120" s="5"/>
      <c r="IIO120" s="5"/>
      <c r="IIP120" s="5"/>
      <c r="IIQ120" s="5"/>
      <c r="IIR120" s="5"/>
      <c r="IIS120" s="5"/>
      <c r="IIT120" s="5"/>
      <c r="IIU120" s="5"/>
      <c r="IIV120" s="5"/>
      <c r="IIW120" s="5"/>
      <c r="IIX120" s="5"/>
      <c r="IIY120" s="5"/>
      <c r="IIZ120" s="5"/>
      <c r="IJA120" s="5"/>
      <c r="IJB120" s="5"/>
      <c r="IJC120" s="5"/>
      <c r="IJD120" s="5"/>
      <c r="IJE120" s="5"/>
      <c r="IJF120" s="5"/>
      <c r="IJG120" s="5"/>
      <c r="IJH120" s="5"/>
      <c r="IJI120" s="5"/>
      <c r="IJJ120" s="5"/>
      <c r="IJK120" s="5"/>
      <c r="IJL120" s="5"/>
      <c r="IJM120" s="5"/>
      <c r="IJN120" s="5"/>
      <c r="IJO120" s="5"/>
      <c r="IJP120" s="5"/>
      <c r="IJQ120" s="5"/>
      <c r="IJR120" s="5"/>
      <c r="IJS120" s="5"/>
      <c r="IJT120" s="5"/>
      <c r="IJU120" s="5"/>
      <c r="IJV120" s="5"/>
      <c r="IJW120" s="5"/>
      <c r="IJX120" s="5"/>
      <c r="IJY120" s="5"/>
      <c r="IJZ120" s="5"/>
      <c r="IKA120" s="5"/>
      <c r="IKB120" s="5"/>
      <c r="IKC120" s="5"/>
      <c r="IKD120" s="5"/>
      <c r="IKE120" s="5"/>
      <c r="IKF120" s="5"/>
      <c r="IKG120" s="5"/>
      <c r="IKH120" s="5"/>
      <c r="IKI120" s="5"/>
      <c r="IKJ120" s="5"/>
      <c r="IKK120" s="5"/>
      <c r="IKL120" s="5"/>
      <c r="IKM120" s="5"/>
      <c r="IKN120" s="5"/>
      <c r="IKO120" s="5"/>
      <c r="IKP120" s="5"/>
      <c r="IKQ120" s="5"/>
      <c r="IKR120" s="5"/>
      <c r="IKS120" s="5"/>
      <c r="IKT120" s="5"/>
      <c r="IKU120" s="5"/>
      <c r="IKV120" s="5"/>
      <c r="IKW120" s="5"/>
      <c r="IKX120" s="5"/>
      <c r="IKY120" s="5"/>
      <c r="IKZ120" s="5"/>
      <c r="ILA120" s="5"/>
      <c r="ILB120" s="5"/>
      <c r="ILC120" s="5"/>
      <c r="ILD120" s="5"/>
      <c r="ILE120" s="5"/>
      <c r="ILF120" s="5"/>
      <c r="ILG120" s="5"/>
      <c r="ILH120" s="5"/>
      <c r="ILI120" s="5"/>
      <c r="ILJ120" s="5"/>
      <c r="ILK120" s="5"/>
      <c r="ILL120" s="5"/>
      <c r="ILM120" s="5"/>
      <c r="ILN120" s="5"/>
      <c r="ILO120" s="5"/>
      <c r="ILP120" s="5"/>
      <c r="ILQ120" s="5"/>
      <c r="ILR120" s="5"/>
      <c r="ILS120" s="5"/>
      <c r="ILT120" s="5"/>
      <c r="ILU120" s="5"/>
      <c r="ILV120" s="5"/>
      <c r="ILW120" s="5"/>
      <c r="ILX120" s="5"/>
      <c r="ILY120" s="5"/>
      <c r="ILZ120" s="5"/>
      <c r="IMA120" s="5"/>
      <c r="IMB120" s="5"/>
      <c r="IMC120" s="5"/>
      <c r="IMD120" s="5"/>
      <c r="IME120" s="5"/>
      <c r="IMF120" s="5"/>
      <c r="IMG120" s="5"/>
      <c r="IMH120" s="5"/>
      <c r="IMI120" s="5"/>
      <c r="IMJ120" s="5"/>
      <c r="IMK120" s="5"/>
      <c r="IML120" s="5"/>
      <c r="IMM120" s="5"/>
      <c r="IMN120" s="5"/>
      <c r="IMO120" s="5"/>
      <c r="IMP120" s="5"/>
      <c r="IMQ120" s="5"/>
      <c r="IMR120" s="5"/>
      <c r="IMS120" s="5"/>
      <c r="IMT120" s="5"/>
      <c r="IMU120" s="5"/>
      <c r="IMV120" s="5"/>
      <c r="IMW120" s="5"/>
      <c r="IMX120" s="5"/>
      <c r="IMY120" s="5"/>
      <c r="IMZ120" s="5"/>
      <c r="INA120" s="5"/>
      <c r="INB120" s="5"/>
      <c r="INC120" s="5"/>
      <c r="IND120" s="5"/>
      <c r="INE120" s="5"/>
      <c r="INF120" s="5"/>
      <c r="ING120" s="5"/>
      <c r="INH120" s="5"/>
      <c r="INI120" s="5"/>
      <c r="INJ120" s="5"/>
      <c r="INK120" s="5"/>
      <c r="INL120" s="5"/>
      <c r="INM120" s="5"/>
      <c r="INN120" s="5"/>
      <c r="INO120" s="5"/>
      <c r="INP120" s="5"/>
      <c r="INQ120" s="5"/>
      <c r="INR120" s="5"/>
      <c r="INS120" s="5"/>
      <c r="INT120" s="5"/>
      <c r="INU120" s="5"/>
      <c r="INV120" s="5"/>
      <c r="INW120" s="5"/>
      <c r="INX120" s="5"/>
      <c r="INY120" s="5"/>
      <c r="INZ120" s="5"/>
      <c r="IOA120" s="5"/>
      <c r="IOB120" s="5"/>
      <c r="IOC120" s="5"/>
      <c r="IOD120" s="5"/>
      <c r="IOE120" s="5"/>
      <c r="IOF120" s="5"/>
      <c r="IOG120" s="5"/>
      <c r="IOH120" s="5"/>
      <c r="IOI120" s="5"/>
      <c r="IOJ120" s="5"/>
      <c r="IOK120" s="5"/>
      <c r="IOL120" s="5"/>
      <c r="IOM120" s="5"/>
      <c r="ION120" s="5"/>
      <c r="IOO120" s="5"/>
      <c r="IOP120" s="5"/>
      <c r="IOQ120" s="5"/>
      <c r="IOR120" s="5"/>
      <c r="IOS120" s="5"/>
      <c r="IOT120" s="5"/>
      <c r="IOU120" s="5"/>
      <c r="IOV120" s="5"/>
      <c r="IOW120" s="5"/>
      <c r="IOX120" s="5"/>
      <c r="IOY120" s="5"/>
      <c r="IOZ120" s="5"/>
      <c r="IPA120" s="5"/>
      <c r="IPB120" s="5"/>
      <c r="IPC120" s="5"/>
      <c r="IPD120" s="5"/>
      <c r="IPE120" s="5"/>
      <c r="IPF120" s="5"/>
      <c r="IPG120" s="5"/>
      <c r="IPH120" s="5"/>
      <c r="IPI120" s="5"/>
      <c r="IPJ120" s="5"/>
      <c r="IPK120" s="5"/>
      <c r="IPL120" s="5"/>
      <c r="IPM120" s="5"/>
      <c r="IPN120" s="5"/>
      <c r="IPO120" s="5"/>
      <c r="IPP120" s="5"/>
      <c r="IPQ120" s="5"/>
      <c r="IPR120" s="5"/>
      <c r="IPS120" s="5"/>
      <c r="IPT120" s="5"/>
      <c r="IPU120" s="5"/>
      <c r="IPV120" s="5"/>
      <c r="IPW120" s="5"/>
      <c r="IPX120" s="5"/>
      <c r="IPY120" s="5"/>
      <c r="IPZ120" s="5"/>
      <c r="IQA120" s="5"/>
      <c r="IQB120" s="5"/>
      <c r="IQC120" s="5"/>
      <c r="IQD120" s="5"/>
      <c r="IQE120" s="5"/>
      <c r="IQF120" s="5"/>
      <c r="IQG120" s="5"/>
      <c r="IQH120" s="5"/>
      <c r="IQI120" s="5"/>
      <c r="IQJ120" s="5"/>
      <c r="IQK120" s="5"/>
      <c r="IQL120" s="5"/>
      <c r="IQM120" s="5"/>
      <c r="IQN120" s="5"/>
      <c r="IQO120" s="5"/>
      <c r="IQP120" s="5"/>
      <c r="IQQ120" s="5"/>
      <c r="IQR120" s="5"/>
      <c r="IQS120" s="5"/>
      <c r="IQT120" s="5"/>
      <c r="IQU120" s="5"/>
      <c r="IQV120" s="5"/>
      <c r="IQW120" s="5"/>
      <c r="IQX120" s="5"/>
      <c r="IQY120" s="5"/>
      <c r="IQZ120" s="5"/>
      <c r="IRA120" s="5"/>
      <c r="IRB120" s="5"/>
      <c r="IRC120" s="5"/>
      <c r="IRD120" s="5"/>
      <c r="IRE120" s="5"/>
      <c r="IRF120" s="5"/>
      <c r="IRG120" s="5"/>
      <c r="IRH120" s="5"/>
      <c r="IRI120" s="5"/>
      <c r="IRJ120" s="5"/>
      <c r="IRK120" s="5"/>
      <c r="IRL120" s="5"/>
      <c r="IRM120" s="5"/>
      <c r="IRN120" s="5"/>
      <c r="IRO120" s="5"/>
      <c r="IRP120" s="5"/>
      <c r="IRQ120" s="5"/>
      <c r="IRR120" s="5"/>
      <c r="IRS120" s="5"/>
      <c r="IRT120" s="5"/>
      <c r="IRU120" s="5"/>
      <c r="IRV120" s="5"/>
      <c r="IRW120" s="5"/>
      <c r="IRX120" s="5"/>
      <c r="IRY120" s="5"/>
      <c r="IRZ120" s="5"/>
      <c r="ISA120" s="5"/>
      <c r="ISB120" s="5"/>
      <c r="ISC120" s="5"/>
      <c r="ISD120" s="5"/>
      <c r="ISE120" s="5"/>
      <c r="ISF120" s="5"/>
      <c r="ISG120" s="5"/>
      <c r="ISH120" s="5"/>
      <c r="ISI120" s="5"/>
      <c r="ISJ120" s="5"/>
      <c r="ISK120" s="5"/>
      <c r="ISL120" s="5"/>
      <c r="ISM120" s="5"/>
      <c r="ISN120" s="5"/>
      <c r="ISO120" s="5"/>
      <c r="ISP120" s="5"/>
      <c r="ISQ120" s="5"/>
      <c r="ISR120" s="5"/>
      <c r="ISS120" s="5"/>
      <c r="IST120" s="5"/>
      <c r="ISU120" s="5"/>
      <c r="ISV120" s="5"/>
      <c r="ISW120" s="5"/>
      <c r="ISX120" s="5"/>
      <c r="ISY120" s="5"/>
      <c r="ISZ120" s="5"/>
      <c r="ITA120" s="5"/>
      <c r="ITB120" s="5"/>
      <c r="ITC120" s="5"/>
      <c r="ITD120" s="5"/>
      <c r="ITE120" s="5"/>
      <c r="ITF120" s="5"/>
      <c r="ITG120" s="5"/>
      <c r="ITH120" s="5"/>
      <c r="ITI120" s="5"/>
      <c r="ITJ120" s="5"/>
      <c r="ITK120" s="5"/>
      <c r="ITL120" s="5"/>
      <c r="ITM120" s="5"/>
      <c r="ITN120" s="5"/>
      <c r="ITO120" s="5"/>
      <c r="ITP120" s="5"/>
      <c r="ITQ120" s="5"/>
      <c r="ITR120" s="5"/>
      <c r="ITS120" s="5"/>
      <c r="ITT120" s="5"/>
      <c r="ITU120" s="5"/>
      <c r="ITV120" s="5"/>
      <c r="ITW120" s="5"/>
      <c r="ITX120" s="5"/>
      <c r="ITY120" s="5"/>
      <c r="ITZ120" s="5"/>
      <c r="IUA120" s="5"/>
      <c r="IUB120" s="5"/>
      <c r="IUC120" s="5"/>
      <c r="IUD120" s="5"/>
      <c r="IUE120" s="5"/>
      <c r="IUF120" s="5"/>
      <c r="IUG120" s="5"/>
      <c r="IUH120" s="5"/>
      <c r="IUI120" s="5"/>
      <c r="IUJ120" s="5"/>
      <c r="IUK120" s="5"/>
      <c r="IUL120" s="5"/>
      <c r="IUM120" s="5"/>
      <c r="IUN120" s="5"/>
      <c r="IUO120" s="5"/>
      <c r="IUP120" s="5"/>
      <c r="IUQ120" s="5"/>
      <c r="IUR120" s="5"/>
      <c r="IUS120" s="5"/>
      <c r="IUT120" s="5"/>
      <c r="IUU120" s="5"/>
      <c r="IUV120" s="5"/>
      <c r="IUW120" s="5"/>
      <c r="IUX120" s="5"/>
      <c r="IUY120" s="5"/>
      <c r="IUZ120" s="5"/>
      <c r="IVA120" s="5"/>
      <c r="IVB120" s="5"/>
      <c r="IVC120" s="5"/>
      <c r="IVD120" s="5"/>
      <c r="IVE120" s="5"/>
      <c r="IVF120" s="5"/>
      <c r="IVG120" s="5"/>
      <c r="IVH120" s="5"/>
      <c r="IVI120" s="5"/>
      <c r="IVJ120" s="5"/>
      <c r="IVK120" s="5"/>
      <c r="IVL120" s="5"/>
      <c r="IVM120" s="5"/>
      <c r="IVN120" s="5"/>
      <c r="IVO120" s="5"/>
      <c r="IVP120" s="5"/>
      <c r="IVQ120" s="5"/>
      <c r="IVR120" s="5"/>
      <c r="IVS120" s="5"/>
      <c r="IVT120" s="5"/>
      <c r="IVU120" s="5"/>
      <c r="IVV120" s="5"/>
      <c r="IVW120" s="5"/>
      <c r="IVX120" s="5"/>
      <c r="IVY120" s="5"/>
      <c r="IVZ120" s="5"/>
      <c r="IWA120" s="5"/>
      <c r="IWB120" s="5"/>
      <c r="IWC120" s="5"/>
      <c r="IWD120" s="5"/>
      <c r="IWE120" s="5"/>
      <c r="IWF120" s="5"/>
      <c r="IWG120" s="5"/>
      <c r="IWH120" s="5"/>
      <c r="IWI120" s="5"/>
      <c r="IWJ120" s="5"/>
      <c r="IWK120" s="5"/>
      <c r="IWL120" s="5"/>
      <c r="IWM120" s="5"/>
      <c r="IWN120" s="5"/>
      <c r="IWO120" s="5"/>
      <c r="IWP120" s="5"/>
      <c r="IWQ120" s="5"/>
      <c r="IWR120" s="5"/>
      <c r="IWS120" s="5"/>
      <c r="IWT120" s="5"/>
      <c r="IWU120" s="5"/>
      <c r="IWV120" s="5"/>
      <c r="IWW120" s="5"/>
      <c r="IWX120" s="5"/>
      <c r="IWY120" s="5"/>
      <c r="IWZ120" s="5"/>
      <c r="IXA120" s="5"/>
      <c r="IXB120" s="5"/>
      <c r="IXC120" s="5"/>
      <c r="IXD120" s="5"/>
      <c r="IXE120" s="5"/>
      <c r="IXF120" s="5"/>
      <c r="IXG120" s="5"/>
      <c r="IXH120" s="5"/>
      <c r="IXI120" s="5"/>
      <c r="IXJ120" s="5"/>
      <c r="IXK120" s="5"/>
      <c r="IXL120" s="5"/>
      <c r="IXM120" s="5"/>
      <c r="IXN120" s="5"/>
      <c r="IXO120" s="5"/>
      <c r="IXP120" s="5"/>
      <c r="IXQ120" s="5"/>
      <c r="IXR120" s="5"/>
      <c r="IXS120" s="5"/>
      <c r="IXT120" s="5"/>
      <c r="IXU120" s="5"/>
      <c r="IXV120" s="5"/>
      <c r="IXW120" s="5"/>
      <c r="IXX120" s="5"/>
      <c r="IXY120" s="5"/>
      <c r="IXZ120" s="5"/>
      <c r="IYA120" s="5"/>
      <c r="IYB120" s="5"/>
      <c r="IYC120" s="5"/>
      <c r="IYD120" s="5"/>
      <c r="IYE120" s="5"/>
      <c r="IYF120" s="5"/>
      <c r="IYG120" s="5"/>
      <c r="IYH120" s="5"/>
      <c r="IYI120" s="5"/>
      <c r="IYJ120" s="5"/>
      <c r="IYK120" s="5"/>
      <c r="IYL120" s="5"/>
      <c r="IYM120" s="5"/>
      <c r="IYN120" s="5"/>
      <c r="IYO120" s="5"/>
      <c r="IYP120" s="5"/>
      <c r="IYQ120" s="5"/>
      <c r="IYR120" s="5"/>
      <c r="IYS120" s="5"/>
      <c r="IYT120" s="5"/>
      <c r="IYU120" s="5"/>
      <c r="IYV120" s="5"/>
      <c r="IYW120" s="5"/>
      <c r="IYX120" s="5"/>
      <c r="IYY120" s="5"/>
      <c r="IYZ120" s="5"/>
      <c r="IZA120" s="5"/>
      <c r="IZB120" s="5"/>
      <c r="IZC120" s="5"/>
      <c r="IZD120" s="5"/>
      <c r="IZE120" s="5"/>
      <c r="IZF120" s="5"/>
      <c r="IZG120" s="5"/>
      <c r="IZH120" s="5"/>
      <c r="IZI120" s="5"/>
      <c r="IZJ120" s="5"/>
      <c r="IZK120" s="5"/>
      <c r="IZL120" s="5"/>
      <c r="IZM120" s="5"/>
      <c r="IZN120" s="5"/>
      <c r="IZO120" s="5"/>
      <c r="IZP120" s="5"/>
      <c r="IZQ120" s="5"/>
      <c r="IZR120" s="5"/>
      <c r="IZS120" s="5"/>
      <c r="IZT120" s="5"/>
      <c r="IZU120" s="5"/>
      <c r="IZV120" s="5"/>
      <c r="IZW120" s="5"/>
      <c r="IZX120" s="5"/>
      <c r="IZY120" s="5"/>
      <c r="IZZ120" s="5"/>
      <c r="JAA120" s="5"/>
      <c r="JAB120" s="5"/>
      <c r="JAC120" s="5"/>
      <c r="JAD120" s="5"/>
      <c r="JAE120" s="5"/>
      <c r="JAF120" s="5"/>
      <c r="JAG120" s="5"/>
      <c r="JAH120" s="5"/>
      <c r="JAI120" s="5"/>
      <c r="JAJ120" s="5"/>
      <c r="JAK120" s="5"/>
      <c r="JAL120" s="5"/>
      <c r="JAM120" s="5"/>
      <c r="JAN120" s="5"/>
      <c r="JAO120" s="5"/>
      <c r="JAP120" s="5"/>
      <c r="JAQ120" s="5"/>
      <c r="JAR120" s="5"/>
      <c r="JAS120" s="5"/>
      <c r="JAT120" s="5"/>
      <c r="JAU120" s="5"/>
      <c r="JAV120" s="5"/>
      <c r="JAW120" s="5"/>
      <c r="JAX120" s="5"/>
      <c r="JAY120" s="5"/>
      <c r="JAZ120" s="5"/>
      <c r="JBA120" s="5"/>
      <c r="JBB120" s="5"/>
      <c r="JBC120" s="5"/>
      <c r="JBD120" s="5"/>
      <c r="JBE120" s="5"/>
      <c r="JBF120" s="5"/>
      <c r="JBG120" s="5"/>
      <c r="JBH120" s="5"/>
      <c r="JBI120" s="5"/>
      <c r="JBJ120" s="5"/>
      <c r="JBK120" s="5"/>
      <c r="JBL120" s="5"/>
      <c r="JBM120" s="5"/>
      <c r="JBN120" s="5"/>
      <c r="JBO120" s="5"/>
      <c r="JBP120" s="5"/>
      <c r="JBQ120" s="5"/>
      <c r="JBR120" s="5"/>
      <c r="JBS120" s="5"/>
      <c r="JBT120" s="5"/>
      <c r="JBU120" s="5"/>
      <c r="JBV120" s="5"/>
      <c r="JBW120" s="5"/>
      <c r="JBX120" s="5"/>
      <c r="JBY120" s="5"/>
      <c r="JBZ120" s="5"/>
      <c r="JCA120" s="5"/>
      <c r="JCB120" s="5"/>
      <c r="JCC120" s="5"/>
      <c r="JCD120" s="5"/>
      <c r="JCE120" s="5"/>
      <c r="JCF120" s="5"/>
      <c r="JCG120" s="5"/>
      <c r="JCH120" s="5"/>
      <c r="JCI120" s="5"/>
      <c r="JCJ120" s="5"/>
      <c r="JCK120" s="5"/>
      <c r="JCL120" s="5"/>
      <c r="JCM120" s="5"/>
      <c r="JCN120" s="5"/>
      <c r="JCO120" s="5"/>
      <c r="JCP120" s="5"/>
      <c r="JCQ120" s="5"/>
      <c r="JCR120" s="5"/>
      <c r="JCS120" s="5"/>
      <c r="JCT120" s="5"/>
      <c r="JCU120" s="5"/>
      <c r="JCV120" s="5"/>
      <c r="JCW120" s="5"/>
      <c r="JCX120" s="5"/>
      <c r="JCY120" s="5"/>
      <c r="JCZ120" s="5"/>
      <c r="JDA120" s="5"/>
      <c r="JDB120" s="5"/>
      <c r="JDC120" s="5"/>
      <c r="JDD120" s="5"/>
      <c r="JDE120" s="5"/>
      <c r="JDF120" s="5"/>
      <c r="JDG120" s="5"/>
      <c r="JDH120" s="5"/>
      <c r="JDI120" s="5"/>
      <c r="JDJ120" s="5"/>
      <c r="JDK120" s="5"/>
      <c r="JDL120" s="5"/>
      <c r="JDM120" s="5"/>
      <c r="JDN120" s="5"/>
      <c r="JDO120" s="5"/>
      <c r="JDP120" s="5"/>
      <c r="JDQ120" s="5"/>
      <c r="JDR120" s="5"/>
      <c r="JDS120" s="5"/>
      <c r="JDT120" s="5"/>
      <c r="JDU120" s="5"/>
      <c r="JDV120" s="5"/>
      <c r="JDW120" s="5"/>
      <c r="JDX120" s="5"/>
      <c r="JDY120" s="5"/>
      <c r="JDZ120" s="5"/>
      <c r="JEA120" s="5"/>
      <c r="JEB120" s="5"/>
      <c r="JEC120" s="5"/>
      <c r="JED120" s="5"/>
      <c r="JEE120" s="5"/>
      <c r="JEF120" s="5"/>
      <c r="JEG120" s="5"/>
      <c r="JEH120" s="5"/>
      <c r="JEI120" s="5"/>
      <c r="JEJ120" s="5"/>
      <c r="JEK120" s="5"/>
      <c r="JEL120" s="5"/>
      <c r="JEM120" s="5"/>
      <c r="JEN120" s="5"/>
      <c r="JEO120" s="5"/>
      <c r="JEP120" s="5"/>
      <c r="JEQ120" s="5"/>
      <c r="JER120" s="5"/>
      <c r="JES120" s="5"/>
      <c r="JET120" s="5"/>
      <c r="JEU120" s="5"/>
      <c r="JEV120" s="5"/>
      <c r="JEW120" s="5"/>
      <c r="JEX120" s="5"/>
      <c r="JEY120" s="5"/>
      <c r="JEZ120" s="5"/>
      <c r="JFA120" s="5"/>
      <c r="JFB120" s="5"/>
      <c r="JFC120" s="5"/>
      <c r="JFD120" s="5"/>
      <c r="JFE120" s="5"/>
      <c r="JFF120" s="5"/>
      <c r="JFG120" s="5"/>
      <c r="JFH120" s="5"/>
      <c r="JFI120" s="5"/>
      <c r="JFJ120" s="5"/>
      <c r="JFK120" s="5"/>
      <c r="JFL120" s="5"/>
      <c r="JFM120" s="5"/>
      <c r="JFN120" s="5"/>
      <c r="JFO120" s="5"/>
      <c r="JFP120" s="5"/>
      <c r="JFQ120" s="5"/>
      <c r="JFR120" s="5"/>
      <c r="JFS120" s="5"/>
      <c r="JFT120" s="5"/>
      <c r="JFU120" s="5"/>
      <c r="JFV120" s="5"/>
      <c r="JFW120" s="5"/>
      <c r="JFX120" s="5"/>
      <c r="JFY120" s="5"/>
      <c r="JFZ120" s="5"/>
      <c r="JGA120" s="5"/>
      <c r="JGB120" s="5"/>
      <c r="JGC120" s="5"/>
      <c r="JGD120" s="5"/>
      <c r="JGE120" s="5"/>
      <c r="JGF120" s="5"/>
      <c r="JGG120" s="5"/>
      <c r="JGH120" s="5"/>
      <c r="JGI120" s="5"/>
      <c r="JGJ120" s="5"/>
      <c r="JGK120" s="5"/>
      <c r="JGL120" s="5"/>
      <c r="JGM120" s="5"/>
      <c r="JGN120" s="5"/>
      <c r="JGO120" s="5"/>
      <c r="JGP120" s="5"/>
      <c r="JGQ120" s="5"/>
      <c r="JGR120" s="5"/>
      <c r="JGS120" s="5"/>
      <c r="JGT120" s="5"/>
      <c r="JGU120" s="5"/>
      <c r="JGV120" s="5"/>
      <c r="JGW120" s="5"/>
      <c r="JGX120" s="5"/>
      <c r="JGY120" s="5"/>
      <c r="JGZ120" s="5"/>
      <c r="JHA120" s="5"/>
      <c r="JHB120" s="5"/>
      <c r="JHC120" s="5"/>
      <c r="JHD120" s="5"/>
      <c r="JHE120" s="5"/>
      <c r="JHF120" s="5"/>
      <c r="JHG120" s="5"/>
      <c r="JHH120" s="5"/>
      <c r="JHI120" s="5"/>
      <c r="JHJ120" s="5"/>
      <c r="JHK120" s="5"/>
      <c r="JHL120" s="5"/>
      <c r="JHM120" s="5"/>
      <c r="JHN120" s="5"/>
      <c r="JHO120" s="5"/>
      <c r="JHP120" s="5"/>
      <c r="JHQ120" s="5"/>
      <c r="JHR120" s="5"/>
      <c r="JHS120" s="5"/>
      <c r="JHT120" s="5"/>
      <c r="JHU120" s="5"/>
      <c r="JHV120" s="5"/>
      <c r="JHW120" s="5"/>
      <c r="JHX120" s="5"/>
      <c r="JHY120" s="5"/>
      <c r="JHZ120" s="5"/>
      <c r="JIA120" s="5"/>
      <c r="JIB120" s="5"/>
      <c r="JIC120" s="5"/>
      <c r="JID120" s="5"/>
      <c r="JIE120" s="5"/>
      <c r="JIF120" s="5"/>
      <c r="JIG120" s="5"/>
      <c r="JIH120" s="5"/>
      <c r="JII120" s="5"/>
      <c r="JIJ120" s="5"/>
      <c r="JIK120" s="5"/>
      <c r="JIL120" s="5"/>
      <c r="JIM120" s="5"/>
      <c r="JIN120" s="5"/>
      <c r="JIO120" s="5"/>
      <c r="JIP120" s="5"/>
      <c r="JIQ120" s="5"/>
      <c r="JIR120" s="5"/>
      <c r="JIS120" s="5"/>
      <c r="JIT120" s="5"/>
      <c r="JIU120" s="5"/>
      <c r="JIV120" s="5"/>
      <c r="JIW120" s="5"/>
      <c r="JIX120" s="5"/>
      <c r="JIY120" s="5"/>
      <c r="JIZ120" s="5"/>
      <c r="JJA120" s="5"/>
      <c r="JJB120" s="5"/>
      <c r="JJC120" s="5"/>
      <c r="JJD120" s="5"/>
      <c r="JJE120" s="5"/>
      <c r="JJF120" s="5"/>
      <c r="JJG120" s="5"/>
      <c r="JJH120" s="5"/>
      <c r="JJI120" s="5"/>
      <c r="JJJ120" s="5"/>
      <c r="JJK120" s="5"/>
      <c r="JJL120" s="5"/>
      <c r="JJM120" s="5"/>
      <c r="JJN120" s="5"/>
      <c r="JJO120" s="5"/>
      <c r="JJP120" s="5"/>
      <c r="JJQ120" s="5"/>
      <c r="JJR120" s="5"/>
      <c r="JJS120" s="5"/>
      <c r="JJT120" s="5"/>
      <c r="JJU120" s="5"/>
      <c r="JJV120" s="5"/>
      <c r="JJW120" s="5"/>
      <c r="JJX120" s="5"/>
      <c r="JJY120" s="5"/>
      <c r="JJZ120" s="5"/>
      <c r="JKA120" s="5"/>
      <c r="JKB120" s="5"/>
      <c r="JKC120" s="5"/>
      <c r="JKD120" s="5"/>
      <c r="JKE120" s="5"/>
      <c r="JKF120" s="5"/>
      <c r="JKG120" s="5"/>
      <c r="JKH120" s="5"/>
      <c r="JKI120" s="5"/>
      <c r="JKJ120" s="5"/>
      <c r="JKK120" s="5"/>
      <c r="JKL120" s="5"/>
      <c r="JKM120" s="5"/>
      <c r="JKN120" s="5"/>
      <c r="JKO120" s="5"/>
      <c r="JKP120" s="5"/>
      <c r="JKQ120" s="5"/>
      <c r="JKR120" s="5"/>
      <c r="JKS120" s="5"/>
      <c r="JKT120" s="5"/>
      <c r="JKU120" s="5"/>
      <c r="JKV120" s="5"/>
      <c r="JKW120" s="5"/>
      <c r="JKX120" s="5"/>
      <c r="JKY120" s="5"/>
      <c r="JKZ120" s="5"/>
      <c r="JLA120" s="5"/>
      <c r="JLB120" s="5"/>
      <c r="JLC120" s="5"/>
      <c r="JLD120" s="5"/>
      <c r="JLE120" s="5"/>
      <c r="JLF120" s="5"/>
      <c r="JLG120" s="5"/>
      <c r="JLH120" s="5"/>
      <c r="JLI120" s="5"/>
      <c r="JLJ120" s="5"/>
      <c r="JLK120" s="5"/>
      <c r="JLL120" s="5"/>
      <c r="JLM120" s="5"/>
      <c r="JLN120" s="5"/>
      <c r="JLO120" s="5"/>
      <c r="JLP120" s="5"/>
      <c r="JLQ120" s="5"/>
      <c r="JLR120" s="5"/>
      <c r="JLS120" s="5"/>
      <c r="JLT120" s="5"/>
      <c r="JLU120" s="5"/>
      <c r="JLV120" s="5"/>
      <c r="JLW120" s="5"/>
      <c r="JLX120" s="5"/>
      <c r="JLY120" s="5"/>
      <c r="JLZ120" s="5"/>
      <c r="JMA120" s="5"/>
      <c r="JMB120" s="5"/>
      <c r="JMC120" s="5"/>
      <c r="JMD120" s="5"/>
      <c r="JME120" s="5"/>
      <c r="JMF120" s="5"/>
      <c r="JMG120" s="5"/>
      <c r="JMH120" s="5"/>
      <c r="JMI120" s="5"/>
      <c r="JMJ120" s="5"/>
      <c r="JMK120" s="5"/>
      <c r="JML120" s="5"/>
      <c r="JMM120" s="5"/>
      <c r="JMN120" s="5"/>
      <c r="JMO120" s="5"/>
      <c r="JMP120" s="5"/>
      <c r="JMQ120" s="5"/>
      <c r="JMR120" s="5"/>
      <c r="JMS120" s="5"/>
      <c r="JMT120" s="5"/>
      <c r="JMU120" s="5"/>
      <c r="JMV120" s="5"/>
      <c r="JMW120" s="5"/>
      <c r="JMX120" s="5"/>
      <c r="JMY120" s="5"/>
      <c r="JMZ120" s="5"/>
      <c r="JNA120" s="5"/>
      <c r="JNB120" s="5"/>
      <c r="JNC120" s="5"/>
      <c r="JND120" s="5"/>
      <c r="JNE120" s="5"/>
      <c r="JNF120" s="5"/>
      <c r="JNG120" s="5"/>
      <c r="JNH120" s="5"/>
      <c r="JNI120" s="5"/>
      <c r="JNJ120" s="5"/>
      <c r="JNK120" s="5"/>
      <c r="JNL120" s="5"/>
      <c r="JNM120" s="5"/>
      <c r="JNN120" s="5"/>
      <c r="JNO120" s="5"/>
      <c r="JNP120" s="5"/>
      <c r="JNQ120" s="5"/>
      <c r="JNR120" s="5"/>
      <c r="JNS120" s="5"/>
      <c r="JNT120" s="5"/>
      <c r="JNU120" s="5"/>
      <c r="JNV120" s="5"/>
      <c r="JNW120" s="5"/>
      <c r="JNX120" s="5"/>
      <c r="JNY120" s="5"/>
      <c r="JNZ120" s="5"/>
      <c r="JOA120" s="5"/>
      <c r="JOB120" s="5"/>
      <c r="JOC120" s="5"/>
      <c r="JOD120" s="5"/>
      <c r="JOE120" s="5"/>
      <c r="JOF120" s="5"/>
      <c r="JOG120" s="5"/>
      <c r="JOH120" s="5"/>
      <c r="JOI120" s="5"/>
      <c r="JOJ120" s="5"/>
      <c r="JOK120" s="5"/>
      <c r="JOL120" s="5"/>
      <c r="JOM120" s="5"/>
      <c r="JON120" s="5"/>
      <c r="JOO120" s="5"/>
      <c r="JOP120" s="5"/>
      <c r="JOQ120" s="5"/>
      <c r="JOR120" s="5"/>
      <c r="JOS120" s="5"/>
      <c r="JOT120" s="5"/>
      <c r="JOU120" s="5"/>
      <c r="JOV120" s="5"/>
      <c r="JOW120" s="5"/>
      <c r="JOX120" s="5"/>
      <c r="JOY120" s="5"/>
      <c r="JOZ120" s="5"/>
      <c r="JPA120" s="5"/>
      <c r="JPB120" s="5"/>
      <c r="JPC120" s="5"/>
      <c r="JPD120" s="5"/>
      <c r="JPE120" s="5"/>
      <c r="JPF120" s="5"/>
      <c r="JPG120" s="5"/>
      <c r="JPH120" s="5"/>
      <c r="JPI120" s="5"/>
      <c r="JPJ120" s="5"/>
      <c r="JPK120" s="5"/>
      <c r="JPL120" s="5"/>
      <c r="JPM120" s="5"/>
      <c r="JPN120" s="5"/>
      <c r="JPO120" s="5"/>
      <c r="JPP120" s="5"/>
      <c r="JPQ120" s="5"/>
      <c r="JPR120" s="5"/>
      <c r="JPS120" s="5"/>
      <c r="JPT120" s="5"/>
      <c r="JPU120" s="5"/>
      <c r="JPV120" s="5"/>
      <c r="JPW120" s="5"/>
      <c r="JPX120" s="5"/>
      <c r="JPY120" s="5"/>
      <c r="JPZ120" s="5"/>
      <c r="JQA120" s="5"/>
      <c r="JQB120" s="5"/>
      <c r="JQC120" s="5"/>
      <c r="JQD120" s="5"/>
      <c r="JQE120" s="5"/>
      <c r="JQF120" s="5"/>
      <c r="JQG120" s="5"/>
      <c r="JQH120" s="5"/>
      <c r="JQI120" s="5"/>
      <c r="JQJ120" s="5"/>
      <c r="JQK120" s="5"/>
      <c r="JQL120" s="5"/>
      <c r="JQM120" s="5"/>
      <c r="JQN120" s="5"/>
      <c r="JQO120" s="5"/>
      <c r="JQP120" s="5"/>
      <c r="JQQ120" s="5"/>
      <c r="JQR120" s="5"/>
      <c r="JQS120" s="5"/>
      <c r="JQT120" s="5"/>
      <c r="JQU120" s="5"/>
      <c r="JQV120" s="5"/>
      <c r="JQW120" s="5"/>
      <c r="JQX120" s="5"/>
      <c r="JQY120" s="5"/>
      <c r="JQZ120" s="5"/>
      <c r="JRA120" s="5"/>
      <c r="JRB120" s="5"/>
      <c r="JRC120" s="5"/>
      <c r="JRD120" s="5"/>
      <c r="JRE120" s="5"/>
      <c r="JRF120" s="5"/>
      <c r="JRG120" s="5"/>
      <c r="JRH120" s="5"/>
      <c r="JRI120" s="5"/>
      <c r="JRJ120" s="5"/>
      <c r="JRK120" s="5"/>
      <c r="JRL120" s="5"/>
      <c r="JRM120" s="5"/>
      <c r="JRN120" s="5"/>
      <c r="JRO120" s="5"/>
      <c r="JRP120" s="5"/>
      <c r="JRQ120" s="5"/>
      <c r="JRR120" s="5"/>
      <c r="JRS120" s="5"/>
      <c r="JRT120" s="5"/>
      <c r="JRU120" s="5"/>
      <c r="JRV120" s="5"/>
      <c r="JRW120" s="5"/>
      <c r="JRX120" s="5"/>
      <c r="JRY120" s="5"/>
      <c r="JRZ120" s="5"/>
      <c r="JSA120" s="5"/>
      <c r="JSB120" s="5"/>
      <c r="JSC120" s="5"/>
      <c r="JSD120" s="5"/>
      <c r="JSE120" s="5"/>
      <c r="JSF120" s="5"/>
      <c r="JSG120" s="5"/>
      <c r="JSH120" s="5"/>
      <c r="JSI120" s="5"/>
      <c r="JSJ120" s="5"/>
      <c r="JSK120" s="5"/>
      <c r="JSL120" s="5"/>
      <c r="JSM120" s="5"/>
      <c r="JSN120" s="5"/>
      <c r="JSO120" s="5"/>
      <c r="JSP120" s="5"/>
      <c r="JSQ120" s="5"/>
      <c r="JSR120" s="5"/>
      <c r="JSS120" s="5"/>
      <c r="JST120" s="5"/>
      <c r="JSU120" s="5"/>
      <c r="JSV120" s="5"/>
      <c r="JSW120" s="5"/>
      <c r="JSX120" s="5"/>
      <c r="JSY120" s="5"/>
      <c r="JSZ120" s="5"/>
      <c r="JTA120" s="5"/>
      <c r="JTB120" s="5"/>
      <c r="JTC120" s="5"/>
      <c r="JTD120" s="5"/>
      <c r="JTE120" s="5"/>
      <c r="JTF120" s="5"/>
      <c r="JTG120" s="5"/>
      <c r="JTH120" s="5"/>
      <c r="JTI120" s="5"/>
      <c r="JTJ120" s="5"/>
      <c r="JTK120" s="5"/>
      <c r="JTL120" s="5"/>
      <c r="JTM120" s="5"/>
      <c r="JTN120" s="5"/>
      <c r="JTO120" s="5"/>
      <c r="JTP120" s="5"/>
      <c r="JTQ120" s="5"/>
      <c r="JTR120" s="5"/>
      <c r="JTS120" s="5"/>
      <c r="JTT120" s="5"/>
      <c r="JTU120" s="5"/>
      <c r="JTV120" s="5"/>
      <c r="JTW120" s="5"/>
      <c r="JTX120" s="5"/>
      <c r="JTY120" s="5"/>
      <c r="JTZ120" s="5"/>
      <c r="JUA120" s="5"/>
      <c r="JUB120" s="5"/>
      <c r="JUC120" s="5"/>
      <c r="JUD120" s="5"/>
      <c r="JUE120" s="5"/>
      <c r="JUF120" s="5"/>
      <c r="JUG120" s="5"/>
      <c r="JUH120" s="5"/>
      <c r="JUI120" s="5"/>
      <c r="JUJ120" s="5"/>
      <c r="JUK120" s="5"/>
      <c r="JUL120" s="5"/>
      <c r="JUM120" s="5"/>
      <c r="JUN120" s="5"/>
      <c r="JUO120" s="5"/>
      <c r="JUP120" s="5"/>
      <c r="JUQ120" s="5"/>
      <c r="JUR120" s="5"/>
      <c r="JUS120" s="5"/>
      <c r="JUT120" s="5"/>
      <c r="JUU120" s="5"/>
      <c r="JUV120" s="5"/>
      <c r="JUW120" s="5"/>
      <c r="JUX120" s="5"/>
      <c r="JUY120" s="5"/>
      <c r="JUZ120" s="5"/>
      <c r="JVA120" s="5"/>
      <c r="JVB120" s="5"/>
      <c r="JVC120" s="5"/>
      <c r="JVD120" s="5"/>
      <c r="JVE120" s="5"/>
      <c r="JVF120" s="5"/>
      <c r="JVG120" s="5"/>
      <c r="JVH120" s="5"/>
      <c r="JVI120" s="5"/>
      <c r="JVJ120" s="5"/>
      <c r="JVK120" s="5"/>
      <c r="JVL120" s="5"/>
      <c r="JVM120" s="5"/>
      <c r="JVN120" s="5"/>
      <c r="JVO120" s="5"/>
      <c r="JVP120" s="5"/>
      <c r="JVQ120" s="5"/>
      <c r="JVR120" s="5"/>
      <c r="JVS120" s="5"/>
      <c r="JVT120" s="5"/>
      <c r="JVU120" s="5"/>
      <c r="JVV120" s="5"/>
      <c r="JVW120" s="5"/>
      <c r="JVX120" s="5"/>
      <c r="JVY120" s="5"/>
      <c r="JVZ120" s="5"/>
      <c r="JWA120" s="5"/>
      <c r="JWB120" s="5"/>
      <c r="JWC120" s="5"/>
      <c r="JWD120" s="5"/>
      <c r="JWE120" s="5"/>
      <c r="JWF120" s="5"/>
      <c r="JWG120" s="5"/>
      <c r="JWH120" s="5"/>
      <c r="JWI120" s="5"/>
      <c r="JWJ120" s="5"/>
      <c r="JWK120" s="5"/>
      <c r="JWL120" s="5"/>
      <c r="JWM120" s="5"/>
      <c r="JWN120" s="5"/>
      <c r="JWO120" s="5"/>
      <c r="JWP120" s="5"/>
      <c r="JWQ120" s="5"/>
      <c r="JWR120" s="5"/>
      <c r="JWS120" s="5"/>
      <c r="JWT120" s="5"/>
      <c r="JWU120" s="5"/>
      <c r="JWV120" s="5"/>
      <c r="JWW120" s="5"/>
      <c r="JWX120" s="5"/>
      <c r="JWY120" s="5"/>
      <c r="JWZ120" s="5"/>
      <c r="JXA120" s="5"/>
      <c r="JXB120" s="5"/>
      <c r="JXC120" s="5"/>
      <c r="JXD120" s="5"/>
      <c r="JXE120" s="5"/>
      <c r="JXF120" s="5"/>
      <c r="JXG120" s="5"/>
      <c r="JXH120" s="5"/>
      <c r="JXI120" s="5"/>
      <c r="JXJ120" s="5"/>
      <c r="JXK120" s="5"/>
      <c r="JXL120" s="5"/>
      <c r="JXM120" s="5"/>
      <c r="JXN120" s="5"/>
      <c r="JXO120" s="5"/>
      <c r="JXP120" s="5"/>
      <c r="JXQ120" s="5"/>
      <c r="JXR120" s="5"/>
      <c r="JXS120" s="5"/>
      <c r="JXT120" s="5"/>
      <c r="JXU120" s="5"/>
      <c r="JXV120" s="5"/>
      <c r="JXW120" s="5"/>
      <c r="JXX120" s="5"/>
      <c r="JXY120" s="5"/>
      <c r="JXZ120" s="5"/>
      <c r="JYA120" s="5"/>
      <c r="JYB120" s="5"/>
      <c r="JYC120" s="5"/>
      <c r="JYD120" s="5"/>
      <c r="JYE120" s="5"/>
      <c r="JYF120" s="5"/>
      <c r="JYG120" s="5"/>
      <c r="JYH120" s="5"/>
      <c r="JYI120" s="5"/>
      <c r="JYJ120" s="5"/>
      <c r="JYK120" s="5"/>
      <c r="JYL120" s="5"/>
      <c r="JYM120" s="5"/>
      <c r="JYN120" s="5"/>
      <c r="JYO120" s="5"/>
      <c r="JYP120" s="5"/>
      <c r="JYQ120" s="5"/>
      <c r="JYR120" s="5"/>
      <c r="JYS120" s="5"/>
      <c r="JYT120" s="5"/>
      <c r="JYU120" s="5"/>
      <c r="JYV120" s="5"/>
      <c r="JYW120" s="5"/>
      <c r="JYX120" s="5"/>
      <c r="JYY120" s="5"/>
      <c r="JYZ120" s="5"/>
      <c r="JZA120" s="5"/>
      <c r="JZB120" s="5"/>
      <c r="JZC120" s="5"/>
      <c r="JZD120" s="5"/>
      <c r="JZE120" s="5"/>
      <c r="JZF120" s="5"/>
      <c r="JZG120" s="5"/>
      <c r="JZH120" s="5"/>
      <c r="JZI120" s="5"/>
      <c r="JZJ120" s="5"/>
      <c r="JZK120" s="5"/>
      <c r="JZL120" s="5"/>
      <c r="JZM120" s="5"/>
      <c r="JZN120" s="5"/>
      <c r="JZO120" s="5"/>
      <c r="JZP120" s="5"/>
      <c r="JZQ120" s="5"/>
      <c r="JZR120" s="5"/>
      <c r="JZS120" s="5"/>
      <c r="JZT120" s="5"/>
      <c r="JZU120" s="5"/>
      <c r="JZV120" s="5"/>
      <c r="JZW120" s="5"/>
      <c r="JZX120" s="5"/>
      <c r="JZY120" s="5"/>
      <c r="JZZ120" s="5"/>
      <c r="KAA120" s="5"/>
      <c r="KAB120" s="5"/>
      <c r="KAC120" s="5"/>
      <c r="KAD120" s="5"/>
      <c r="KAE120" s="5"/>
      <c r="KAF120" s="5"/>
      <c r="KAG120" s="5"/>
      <c r="KAH120" s="5"/>
      <c r="KAI120" s="5"/>
      <c r="KAJ120" s="5"/>
      <c r="KAK120" s="5"/>
      <c r="KAL120" s="5"/>
      <c r="KAM120" s="5"/>
      <c r="KAN120" s="5"/>
      <c r="KAO120" s="5"/>
      <c r="KAP120" s="5"/>
      <c r="KAQ120" s="5"/>
      <c r="KAR120" s="5"/>
      <c r="KAS120" s="5"/>
      <c r="KAT120" s="5"/>
      <c r="KAU120" s="5"/>
      <c r="KAV120" s="5"/>
      <c r="KAW120" s="5"/>
      <c r="KAX120" s="5"/>
      <c r="KAY120" s="5"/>
      <c r="KAZ120" s="5"/>
      <c r="KBA120" s="5"/>
      <c r="KBB120" s="5"/>
      <c r="KBC120" s="5"/>
      <c r="KBD120" s="5"/>
      <c r="KBE120" s="5"/>
      <c r="KBF120" s="5"/>
      <c r="KBG120" s="5"/>
      <c r="KBH120" s="5"/>
      <c r="KBI120" s="5"/>
      <c r="KBJ120" s="5"/>
      <c r="KBK120" s="5"/>
      <c r="KBL120" s="5"/>
      <c r="KBM120" s="5"/>
      <c r="KBN120" s="5"/>
      <c r="KBO120" s="5"/>
      <c r="KBP120" s="5"/>
      <c r="KBQ120" s="5"/>
      <c r="KBR120" s="5"/>
      <c r="KBS120" s="5"/>
      <c r="KBT120" s="5"/>
      <c r="KBU120" s="5"/>
      <c r="KBV120" s="5"/>
      <c r="KBW120" s="5"/>
      <c r="KBX120" s="5"/>
      <c r="KBY120" s="5"/>
      <c r="KBZ120" s="5"/>
      <c r="KCA120" s="5"/>
      <c r="KCB120" s="5"/>
      <c r="KCC120" s="5"/>
      <c r="KCD120" s="5"/>
      <c r="KCE120" s="5"/>
      <c r="KCF120" s="5"/>
      <c r="KCG120" s="5"/>
      <c r="KCH120" s="5"/>
      <c r="KCI120" s="5"/>
      <c r="KCJ120" s="5"/>
      <c r="KCK120" s="5"/>
      <c r="KCL120" s="5"/>
      <c r="KCM120" s="5"/>
      <c r="KCN120" s="5"/>
      <c r="KCO120" s="5"/>
      <c r="KCP120" s="5"/>
      <c r="KCQ120" s="5"/>
      <c r="KCR120" s="5"/>
      <c r="KCS120" s="5"/>
      <c r="KCT120" s="5"/>
      <c r="KCU120" s="5"/>
      <c r="KCV120" s="5"/>
      <c r="KCW120" s="5"/>
      <c r="KCX120" s="5"/>
      <c r="KCY120" s="5"/>
      <c r="KCZ120" s="5"/>
      <c r="KDA120" s="5"/>
      <c r="KDB120" s="5"/>
      <c r="KDC120" s="5"/>
      <c r="KDD120" s="5"/>
      <c r="KDE120" s="5"/>
      <c r="KDF120" s="5"/>
      <c r="KDG120" s="5"/>
      <c r="KDH120" s="5"/>
      <c r="KDI120" s="5"/>
      <c r="KDJ120" s="5"/>
      <c r="KDK120" s="5"/>
      <c r="KDL120" s="5"/>
      <c r="KDM120" s="5"/>
      <c r="KDN120" s="5"/>
      <c r="KDO120" s="5"/>
      <c r="KDP120" s="5"/>
      <c r="KDQ120" s="5"/>
      <c r="KDR120" s="5"/>
      <c r="KDS120" s="5"/>
      <c r="KDT120" s="5"/>
      <c r="KDU120" s="5"/>
      <c r="KDV120" s="5"/>
      <c r="KDW120" s="5"/>
      <c r="KDX120" s="5"/>
      <c r="KDY120" s="5"/>
      <c r="KDZ120" s="5"/>
      <c r="KEA120" s="5"/>
      <c r="KEB120" s="5"/>
      <c r="KEC120" s="5"/>
      <c r="KED120" s="5"/>
      <c r="KEE120" s="5"/>
      <c r="KEF120" s="5"/>
      <c r="KEG120" s="5"/>
      <c r="KEH120" s="5"/>
      <c r="KEI120" s="5"/>
      <c r="KEJ120" s="5"/>
      <c r="KEK120" s="5"/>
      <c r="KEL120" s="5"/>
      <c r="KEM120" s="5"/>
      <c r="KEN120" s="5"/>
      <c r="KEO120" s="5"/>
      <c r="KEP120" s="5"/>
      <c r="KEQ120" s="5"/>
      <c r="KER120" s="5"/>
      <c r="KES120" s="5"/>
      <c r="KET120" s="5"/>
      <c r="KEU120" s="5"/>
      <c r="KEV120" s="5"/>
      <c r="KEW120" s="5"/>
      <c r="KEX120" s="5"/>
      <c r="KEY120" s="5"/>
      <c r="KEZ120" s="5"/>
      <c r="KFA120" s="5"/>
      <c r="KFB120" s="5"/>
      <c r="KFC120" s="5"/>
      <c r="KFD120" s="5"/>
      <c r="KFE120" s="5"/>
      <c r="KFF120" s="5"/>
      <c r="KFG120" s="5"/>
      <c r="KFH120" s="5"/>
      <c r="KFI120" s="5"/>
      <c r="KFJ120" s="5"/>
      <c r="KFK120" s="5"/>
      <c r="KFL120" s="5"/>
      <c r="KFM120" s="5"/>
      <c r="KFN120" s="5"/>
      <c r="KFO120" s="5"/>
      <c r="KFP120" s="5"/>
      <c r="KFQ120" s="5"/>
      <c r="KFR120" s="5"/>
      <c r="KFS120" s="5"/>
      <c r="KFT120" s="5"/>
      <c r="KFU120" s="5"/>
      <c r="KFV120" s="5"/>
      <c r="KFW120" s="5"/>
      <c r="KFX120" s="5"/>
      <c r="KFY120" s="5"/>
      <c r="KFZ120" s="5"/>
      <c r="KGA120" s="5"/>
      <c r="KGB120" s="5"/>
      <c r="KGC120" s="5"/>
      <c r="KGD120" s="5"/>
      <c r="KGE120" s="5"/>
      <c r="KGF120" s="5"/>
      <c r="KGG120" s="5"/>
      <c r="KGH120" s="5"/>
      <c r="KGI120" s="5"/>
      <c r="KGJ120" s="5"/>
      <c r="KGK120" s="5"/>
      <c r="KGL120" s="5"/>
      <c r="KGM120" s="5"/>
      <c r="KGN120" s="5"/>
      <c r="KGO120" s="5"/>
      <c r="KGP120" s="5"/>
      <c r="KGQ120" s="5"/>
      <c r="KGR120" s="5"/>
      <c r="KGS120" s="5"/>
      <c r="KGT120" s="5"/>
      <c r="KGU120" s="5"/>
      <c r="KGV120" s="5"/>
      <c r="KGW120" s="5"/>
      <c r="KGX120" s="5"/>
      <c r="KGY120" s="5"/>
      <c r="KGZ120" s="5"/>
      <c r="KHA120" s="5"/>
      <c r="KHB120" s="5"/>
      <c r="KHC120" s="5"/>
      <c r="KHD120" s="5"/>
      <c r="KHE120" s="5"/>
      <c r="KHF120" s="5"/>
      <c r="KHG120" s="5"/>
      <c r="KHH120" s="5"/>
      <c r="KHI120" s="5"/>
      <c r="KHJ120" s="5"/>
      <c r="KHK120" s="5"/>
      <c r="KHL120" s="5"/>
      <c r="KHM120" s="5"/>
      <c r="KHN120" s="5"/>
      <c r="KHO120" s="5"/>
      <c r="KHP120" s="5"/>
      <c r="KHQ120" s="5"/>
      <c r="KHR120" s="5"/>
      <c r="KHS120" s="5"/>
      <c r="KHT120" s="5"/>
      <c r="KHU120" s="5"/>
      <c r="KHV120" s="5"/>
      <c r="KHW120" s="5"/>
      <c r="KHX120" s="5"/>
      <c r="KHY120" s="5"/>
      <c r="KHZ120" s="5"/>
      <c r="KIA120" s="5"/>
      <c r="KIB120" s="5"/>
      <c r="KIC120" s="5"/>
      <c r="KID120" s="5"/>
      <c r="KIE120" s="5"/>
      <c r="KIF120" s="5"/>
      <c r="KIG120" s="5"/>
      <c r="KIH120" s="5"/>
      <c r="KII120" s="5"/>
      <c r="KIJ120" s="5"/>
      <c r="KIK120" s="5"/>
      <c r="KIL120" s="5"/>
      <c r="KIM120" s="5"/>
      <c r="KIN120" s="5"/>
      <c r="KIO120" s="5"/>
      <c r="KIP120" s="5"/>
      <c r="KIQ120" s="5"/>
      <c r="KIR120" s="5"/>
      <c r="KIS120" s="5"/>
      <c r="KIT120" s="5"/>
      <c r="KIU120" s="5"/>
      <c r="KIV120" s="5"/>
      <c r="KIW120" s="5"/>
      <c r="KIX120" s="5"/>
      <c r="KIY120" s="5"/>
      <c r="KIZ120" s="5"/>
      <c r="KJA120" s="5"/>
      <c r="KJB120" s="5"/>
      <c r="KJC120" s="5"/>
      <c r="KJD120" s="5"/>
      <c r="KJE120" s="5"/>
      <c r="KJF120" s="5"/>
      <c r="KJG120" s="5"/>
      <c r="KJH120" s="5"/>
      <c r="KJI120" s="5"/>
      <c r="KJJ120" s="5"/>
      <c r="KJK120" s="5"/>
      <c r="KJL120" s="5"/>
      <c r="KJM120" s="5"/>
      <c r="KJN120" s="5"/>
      <c r="KJO120" s="5"/>
      <c r="KJP120" s="5"/>
      <c r="KJQ120" s="5"/>
      <c r="KJR120" s="5"/>
      <c r="KJS120" s="5"/>
      <c r="KJT120" s="5"/>
      <c r="KJU120" s="5"/>
      <c r="KJV120" s="5"/>
      <c r="KJW120" s="5"/>
      <c r="KJX120" s="5"/>
      <c r="KJY120" s="5"/>
      <c r="KJZ120" s="5"/>
      <c r="KKA120" s="5"/>
      <c r="KKB120" s="5"/>
      <c r="KKC120" s="5"/>
      <c r="KKD120" s="5"/>
      <c r="KKE120" s="5"/>
      <c r="KKF120" s="5"/>
      <c r="KKG120" s="5"/>
      <c r="KKH120" s="5"/>
      <c r="KKI120" s="5"/>
      <c r="KKJ120" s="5"/>
      <c r="KKK120" s="5"/>
      <c r="KKL120" s="5"/>
      <c r="KKM120" s="5"/>
      <c r="KKN120" s="5"/>
      <c r="KKO120" s="5"/>
      <c r="KKP120" s="5"/>
      <c r="KKQ120" s="5"/>
      <c r="KKR120" s="5"/>
      <c r="KKS120" s="5"/>
      <c r="KKT120" s="5"/>
      <c r="KKU120" s="5"/>
      <c r="KKV120" s="5"/>
      <c r="KKW120" s="5"/>
      <c r="KKX120" s="5"/>
      <c r="KKY120" s="5"/>
      <c r="KKZ120" s="5"/>
      <c r="KLA120" s="5"/>
      <c r="KLB120" s="5"/>
      <c r="KLC120" s="5"/>
      <c r="KLD120" s="5"/>
      <c r="KLE120" s="5"/>
      <c r="KLF120" s="5"/>
      <c r="KLG120" s="5"/>
      <c r="KLH120" s="5"/>
      <c r="KLI120" s="5"/>
      <c r="KLJ120" s="5"/>
      <c r="KLK120" s="5"/>
      <c r="KLL120" s="5"/>
      <c r="KLM120" s="5"/>
      <c r="KLN120" s="5"/>
      <c r="KLO120" s="5"/>
      <c r="KLP120" s="5"/>
      <c r="KLQ120" s="5"/>
      <c r="KLR120" s="5"/>
      <c r="KLS120" s="5"/>
      <c r="KLT120" s="5"/>
      <c r="KLU120" s="5"/>
      <c r="KLV120" s="5"/>
      <c r="KLW120" s="5"/>
      <c r="KLX120" s="5"/>
      <c r="KLY120" s="5"/>
      <c r="KLZ120" s="5"/>
      <c r="KMA120" s="5"/>
      <c r="KMB120" s="5"/>
      <c r="KMC120" s="5"/>
      <c r="KMD120" s="5"/>
      <c r="KME120" s="5"/>
      <c r="KMF120" s="5"/>
      <c r="KMG120" s="5"/>
      <c r="KMH120" s="5"/>
      <c r="KMI120" s="5"/>
      <c r="KMJ120" s="5"/>
      <c r="KMK120" s="5"/>
      <c r="KML120" s="5"/>
      <c r="KMM120" s="5"/>
      <c r="KMN120" s="5"/>
      <c r="KMO120" s="5"/>
      <c r="KMP120" s="5"/>
      <c r="KMQ120" s="5"/>
      <c r="KMR120" s="5"/>
      <c r="KMS120" s="5"/>
      <c r="KMT120" s="5"/>
      <c r="KMU120" s="5"/>
      <c r="KMV120" s="5"/>
      <c r="KMW120" s="5"/>
      <c r="KMX120" s="5"/>
      <c r="KMY120" s="5"/>
      <c r="KMZ120" s="5"/>
      <c r="KNA120" s="5"/>
      <c r="KNB120" s="5"/>
      <c r="KNC120" s="5"/>
      <c r="KND120" s="5"/>
      <c r="KNE120" s="5"/>
      <c r="KNF120" s="5"/>
      <c r="KNG120" s="5"/>
      <c r="KNH120" s="5"/>
      <c r="KNI120" s="5"/>
      <c r="KNJ120" s="5"/>
      <c r="KNK120" s="5"/>
      <c r="KNL120" s="5"/>
      <c r="KNM120" s="5"/>
      <c r="KNN120" s="5"/>
      <c r="KNO120" s="5"/>
      <c r="KNP120" s="5"/>
      <c r="KNQ120" s="5"/>
      <c r="KNR120" s="5"/>
      <c r="KNS120" s="5"/>
      <c r="KNT120" s="5"/>
      <c r="KNU120" s="5"/>
      <c r="KNV120" s="5"/>
      <c r="KNW120" s="5"/>
      <c r="KNX120" s="5"/>
      <c r="KNY120" s="5"/>
      <c r="KNZ120" s="5"/>
      <c r="KOA120" s="5"/>
      <c r="KOB120" s="5"/>
      <c r="KOC120" s="5"/>
      <c r="KOD120" s="5"/>
      <c r="KOE120" s="5"/>
      <c r="KOF120" s="5"/>
      <c r="KOG120" s="5"/>
      <c r="KOH120" s="5"/>
      <c r="KOI120" s="5"/>
      <c r="KOJ120" s="5"/>
      <c r="KOK120" s="5"/>
      <c r="KOL120" s="5"/>
      <c r="KOM120" s="5"/>
      <c r="KON120" s="5"/>
      <c r="KOO120" s="5"/>
      <c r="KOP120" s="5"/>
      <c r="KOQ120" s="5"/>
      <c r="KOR120" s="5"/>
      <c r="KOS120" s="5"/>
      <c r="KOT120" s="5"/>
      <c r="KOU120" s="5"/>
      <c r="KOV120" s="5"/>
      <c r="KOW120" s="5"/>
      <c r="KOX120" s="5"/>
      <c r="KOY120" s="5"/>
      <c r="KOZ120" s="5"/>
      <c r="KPA120" s="5"/>
      <c r="KPB120" s="5"/>
      <c r="KPC120" s="5"/>
      <c r="KPD120" s="5"/>
      <c r="KPE120" s="5"/>
      <c r="KPF120" s="5"/>
      <c r="KPG120" s="5"/>
      <c r="KPH120" s="5"/>
      <c r="KPI120" s="5"/>
      <c r="KPJ120" s="5"/>
      <c r="KPK120" s="5"/>
      <c r="KPL120" s="5"/>
      <c r="KPM120" s="5"/>
      <c r="KPN120" s="5"/>
      <c r="KPO120" s="5"/>
      <c r="KPP120" s="5"/>
      <c r="KPQ120" s="5"/>
      <c r="KPR120" s="5"/>
      <c r="KPS120" s="5"/>
      <c r="KPT120" s="5"/>
      <c r="KPU120" s="5"/>
      <c r="KPV120" s="5"/>
      <c r="KPW120" s="5"/>
      <c r="KPX120" s="5"/>
      <c r="KPY120" s="5"/>
      <c r="KPZ120" s="5"/>
      <c r="KQA120" s="5"/>
      <c r="KQB120" s="5"/>
      <c r="KQC120" s="5"/>
      <c r="KQD120" s="5"/>
      <c r="KQE120" s="5"/>
      <c r="KQF120" s="5"/>
      <c r="KQG120" s="5"/>
      <c r="KQH120" s="5"/>
      <c r="KQI120" s="5"/>
      <c r="KQJ120" s="5"/>
      <c r="KQK120" s="5"/>
      <c r="KQL120" s="5"/>
      <c r="KQM120" s="5"/>
      <c r="KQN120" s="5"/>
      <c r="KQO120" s="5"/>
      <c r="KQP120" s="5"/>
      <c r="KQQ120" s="5"/>
      <c r="KQR120" s="5"/>
      <c r="KQS120" s="5"/>
      <c r="KQT120" s="5"/>
      <c r="KQU120" s="5"/>
      <c r="KQV120" s="5"/>
      <c r="KQW120" s="5"/>
      <c r="KQX120" s="5"/>
      <c r="KQY120" s="5"/>
      <c r="KQZ120" s="5"/>
      <c r="KRA120" s="5"/>
      <c r="KRB120" s="5"/>
      <c r="KRC120" s="5"/>
      <c r="KRD120" s="5"/>
      <c r="KRE120" s="5"/>
      <c r="KRF120" s="5"/>
      <c r="KRG120" s="5"/>
      <c r="KRH120" s="5"/>
      <c r="KRI120" s="5"/>
      <c r="KRJ120" s="5"/>
      <c r="KRK120" s="5"/>
      <c r="KRL120" s="5"/>
      <c r="KRM120" s="5"/>
      <c r="KRN120" s="5"/>
      <c r="KRO120" s="5"/>
      <c r="KRP120" s="5"/>
      <c r="KRQ120" s="5"/>
      <c r="KRR120" s="5"/>
      <c r="KRS120" s="5"/>
      <c r="KRT120" s="5"/>
      <c r="KRU120" s="5"/>
      <c r="KRV120" s="5"/>
      <c r="KRW120" s="5"/>
      <c r="KRX120" s="5"/>
      <c r="KRY120" s="5"/>
      <c r="KRZ120" s="5"/>
      <c r="KSA120" s="5"/>
      <c r="KSB120" s="5"/>
      <c r="KSC120" s="5"/>
      <c r="KSD120" s="5"/>
      <c r="KSE120" s="5"/>
      <c r="KSF120" s="5"/>
      <c r="KSG120" s="5"/>
      <c r="KSH120" s="5"/>
      <c r="KSI120" s="5"/>
      <c r="KSJ120" s="5"/>
      <c r="KSK120" s="5"/>
      <c r="KSL120" s="5"/>
      <c r="KSM120" s="5"/>
      <c r="KSN120" s="5"/>
      <c r="KSO120" s="5"/>
      <c r="KSP120" s="5"/>
      <c r="KSQ120" s="5"/>
      <c r="KSR120" s="5"/>
      <c r="KSS120" s="5"/>
      <c r="KST120" s="5"/>
      <c r="KSU120" s="5"/>
      <c r="KSV120" s="5"/>
      <c r="KSW120" s="5"/>
      <c r="KSX120" s="5"/>
      <c r="KSY120" s="5"/>
      <c r="KSZ120" s="5"/>
      <c r="KTA120" s="5"/>
      <c r="KTB120" s="5"/>
      <c r="KTC120" s="5"/>
      <c r="KTD120" s="5"/>
      <c r="KTE120" s="5"/>
      <c r="KTF120" s="5"/>
      <c r="KTG120" s="5"/>
      <c r="KTH120" s="5"/>
      <c r="KTI120" s="5"/>
      <c r="KTJ120" s="5"/>
      <c r="KTK120" s="5"/>
      <c r="KTL120" s="5"/>
      <c r="KTM120" s="5"/>
      <c r="KTN120" s="5"/>
      <c r="KTO120" s="5"/>
      <c r="KTP120" s="5"/>
      <c r="KTQ120" s="5"/>
      <c r="KTR120" s="5"/>
      <c r="KTS120" s="5"/>
      <c r="KTT120" s="5"/>
      <c r="KTU120" s="5"/>
      <c r="KTV120" s="5"/>
      <c r="KTW120" s="5"/>
      <c r="KTX120" s="5"/>
      <c r="KTY120" s="5"/>
      <c r="KTZ120" s="5"/>
      <c r="KUA120" s="5"/>
      <c r="KUB120" s="5"/>
      <c r="KUC120" s="5"/>
      <c r="KUD120" s="5"/>
      <c r="KUE120" s="5"/>
      <c r="KUF120" s="5"/>
      <c r="KUG120" s="5"/>
      <c r="KUH120" s="5"/>
      <c r="KUI120" s="5"/>
      <c r="KUJ120" s="5"/>
      <c r="KUK120" s="5"/>
      <c r="KUL120" s="5"/>
      <c r="KUM120" s="5"/>
      <c r="KUN120" s="5"/>
      <c r="KUO120" s="5"/>
      <c r="KUP120" s="5"/>
      <c r="KUQ120" s="5"/>
      <c r="KUR120" s="5"/>
      <c r="KUS120" s="5"/>
      <c r="KUT120" s="5"/>
      <c r="KUU120" s="5"/>
      <c r="KUV120" s="5"/>
      <c r="KUW120" s="5"/>
      <c r="KUX120" s="5"/>
      <c r="KUY120" s="5"/>
      <c r="KUZ120" s="5"/>
      <c r="KVA120" s="5"/>
      <c r="KVB120" s="5"/>
      <c r="KVC120" s="5"/>
      <c r="KVD120" s="5"/>
      <c r="KVE120" s="5"/>
      <c r="KVF120" s="5"/>
      <c r="KVG120" s="5"/>
      <c r="KVH120" s="5"/>
      <c r="KVI120" s="5"/>
      <c r="KVJ120" s="5"/>
      <c r="KVK120" s="5"/>
      <c r="KVL120" s="5"/>
      <c r="KVM120" s="5"/>
      <c r="KVN120" s="5"/>
      <c r="KVO120" s="5"/>
      <c r="KVP120" s="5"/>
      <c r="KVQ120" s="5"/>
      <c r="KVR120" s="5"/>
      <c r="KVS120" s="5"/>
      <c r="KVT120" s="5"/>
      <c r="KVU120" s="5"/>
      <c r="KVV120" s="5"/>
      <c r="KVW120" s="5"/>
      <c r="KVX120" s="5"/>
      <c r="KVY120" s="5"/>
      <c r="KVZ120" s="5"/>
      <c r="KWA120" s="5"/>
      <c r="KWB120" s="5"/>
      <c r="KWC120" s="5"/>
      <c r="KWD120" s="5"/>
      <c r="KWE120" s="5"/>
      <c r="KWF120" s="5"/>
      <c r="KWG120" s="5"/>
      <c r="KWH120" s="5"/>
      <c r="KWI120" s="5"/>
      <c r="KWJ120" s="5"/>
      <c r="KWK120" s="5"/>
      <c r="KWL120" s="5"/>
      <c r="KWM120" s="5"/>
      <c r="KWN120" s="5"/>
      <c r="KWO120" s="5"/>
      <c r="KWP120" s="5"/>
      <c r="KWQ120" s="5"/>
      <c r="KWR120" s="5"/>
      <c r="KWS120" s="5"/>
      <c r="KWT120" s="5"/>
      <c r="KWU120" s="5"/>
      <c r="KWV120" s="5"/>
      <c r="KWW120" s="5"/>
      <c r="KWX120" s="5"/>
      <c r="KWY120" s="5"/>
      <c r="KWZ120" s="5"/>
      <c r="KXA120" s="5"/>
      <c r="KXB120" s="5"/>
      <c r="KXC120" s="5"/>
      <c r="KXD120" s="5"/>
      <c r="KXE120" s="5"/>
      <c r="KXF120" s="5"/>
      <c r="KXG120" s="5"/>
      <c r="KXH120" s="5"/>
      <c r="KXI120" s="5"/>
      <c r="KXJ120" s="5"/>
      <c r="KXK120" s="5"/>
      <c r="KXL120" s="5"/>
      <c r="KXM120" s="5"/>
      <c r="KXN120" s="5"/>
      <c r="KXO120" s="5"/>
      <c r="KXP120" s="5"/>
      <c r="KXQ120" s="5"/>
      <c r="KXR120" s="5"/>
      <c r="KXS120" s="5"/>
      <c r="KXT120" s="5"/>
      <c r="KXU120" s="5"/>
      <c r="KXV120" s="5"/>
      <c r="KXW120" s="5"/>
      <c r="KXX120" s="5"/>
      <c r="KXY120" s="5"/>
      <c r="KXZ120" s="5"/>
      <c r="KYA120" s="5"/>
      <c r="KYB120" s="5"/>
      <c r="KYC120" s="5"/>
      <c r="KYD120" s="5"/>
      <c r="KYE120" s="5"/>
      <c r="KYF120" s="5"/>
      <c r="KYG120" s="5"/>
      <c r="KYH120" s="5"/>
      <c r="KYI120" s="5"/>
      <c r="KYJ120" s="5"/>
      <c r="KYK120" s="5"/>
      <c r="KYL120" s="5"/>
      <c r="KYM120" s="5"/>
      <c r="KYN120" s="5"/>
      <c r="KYO120" s="5"/>
      <c r="KYP120" s="5"/>
      <c r="KYQ120" s="5"/>
      <c r="KYR120" s="5"/>
      <c r="KYS120" s="5"/>
      <c r="KYT120" s="5"/>
      <c r="KYU120" s="5"/>
      <c r="KYV120" s="5"/>
      <c r="KYW120" s="5"/>
      <c r="KYX120" s="5"/>
      <c r="KYY120" s="5"/>
      <c r="KYZ120" s="5"/>
      <c r="KZA120" s="5"/>
      <c r="KZB120" s="5"/>
      <c r="KZC120" s="5"/>
      <c r="KZD120" s="5"/>
      <c r="KZE120" s="5"/>
      <c r="KZF120" s="5"/>
      <c r="KZG120" s="5"/>
      <c r="KZH120" s="5"/>
      <c r="KZI120" s="5"/>
      <c r="KZJ120" s="5"/>
      <c r="KZK120" s="5"/>
      <c r="KZL120" s="5"/>
      <c r="KZM120" s="5"/>
      <c r="KZN120" s="5"/>
      <c r="KZO120" s="5"/>
      <c r="KZP120" s="5"/>
      <c r="KZQ120" s="5"/>
      <c r="KZR120" s="5"/>
      <c r="KZS120" s="5"/>
      <c r="KZT120" s="5"/>
      <c r="KZU120" s="5"/>
      <c r="KZV120" s="5"/>
      <c r="KZW120" s="5"/>
      <c r="KZX120" s="5"/>
      <c r="KZY120" s="5"/>
      <c r="KZZ120" s="5"/>
      <c r="LAA120" s="5"/>
      <c r="LAB120" s="5"/>
      <c r="LAC120" s="5"/>
      <c r="LAD120" s="5"/>
      <c r="LAE120" s="5"/>
      <c r="LAF120" s="5"/>
      <c r="LAG120" s="5"/>
      <c r="LAH120" s="5"/>
      <c r="LAI120" s="5"/>
      <c r="LAJ120" s="5"/>
      <c r="LAK120" s="5"/>
      <c r="LAL120" s="5"/>
      <c r="LAM120" s="5"/>
      <c r="LAN120" s="5"/>
      <c r="LAO120" s="5"/>
      <c r="LAP120" s="5"/>
      <c r="LAQ120" s="5"/>
      <c r="LAR120" s="5"/>
      <c r="LAS120" s="5"/>
      <c r="LAT120" s="5"/>
      <c r="LAU120" s="5"/>
      <c r="LAV120" s="5"/>
      <c r="LAW120" s="5"/>
      <c r="LAX120" s="5"/>
      <c r="LAY120" s="5"/>
      <c r="LAZ120" s="5"/>
      <c r="LBA120" s="5"/>
      <c r="LBB120" s="5"/>
      <c r="LBC120" s="5"/>
      <c r="LBD120" s="5"/>
      <c r="LBE120" s="5"/>
      <c r="LBF120" s="5"/>
      <c r="LBG120" s="5"/>
      <c r="LBH120" s="5"/>
      <c r="LBI120" s="5"/>
      <c r="LBJ120" s="5"/>
      <c r="LBK120" s="5"/>
      <c r="LBL120" s="5"/>
      <c r="LBM120" s="5"/>
      <c r="LBN120" s="5"/>
      <c r="LBO120" s="5"/>
      <c r="LBP120" s="5"/>
      <c r="LBQ120" s="5"/>
      <c r="LBR120" s="5"/>
      <c r="LBS120" s="5"/>
      <c r="LBT120" s="5"/>
      <c r="LBU120" s="5"/>
      <c r="LBV120" s="5"/>
      <c r="LBW120" s="5"/>
      <c r="LBX120" s="5"/>
      <c r="LBY120" s="5"/>
      <c r="LBZ120" s="5"/>
      <c r="LCA120" s="5"/>
      <c r="LCB120" s="5"/>
      <c r="LCC120" s="5"/>
      <c r="LCD120" s="5"/>
      <c r="LCE120" s="5"/>
      <c r="LCF120" s="5"/>
      <c r="LCG120" s="5"/>
      <c r="LCH120" s="5"/>
      <c r="LCI120" s="5"/>
      <c r="LCJ120" s="5"/>
      <c r="LCK120" s="5"/>
      <c r="LCL120" s="5"/>
      <c r="LCM120" s="5"/>
      <c r="LCN120" s="5"/>
      <c r="LCO120" s="5"/>
      <c r="LCP120" s="5"/>
      <c r="LCQ120" s="5"/>
      <c r="LCR120" s="5"/>
      <c r="LCS120" s="5"/>
      <c r="LCT120" s="5"/>
      <c r="LCU120" s="5"/>
      <c r="LCV120" s="5"/>
      <c r="LCW120" s="5"/>
      <c r="LCX120" s="5"/>
      <c r="LCY120" s="5"/>
      <c r="LCZ120" s="5"/>
      <c r="LDA120" s="5"/>
      <c r="LDB120" s="5"/>
      <c r="LDC120" s="5"/>
      <c r="LDD120" s="5"/>
      <c r="LDE120" s="5"/>
      <c r="LDF120" s="5"/>
      <c r="LDG120" s="5"/>
      <c r="LDH120" s="5"/>
      <c r="LDI120" s="5"/>
      <c r="LDJ120" s="5"/>
      <c r="LDK120" s="5"/>
      <c r="LDL120" s="5"/>
      <c r="LDM120" s="5"/>
      <c r="LDN120" s="5"/>
      <c r="LDO120" s="5"/>
      <c r="LDP120" s="5"/>
      <c r="LDQ120" s="5"/>
      <c r="LDR120" s="5"/>
      <c r="LDS120" s="5"/>
      <c r="LDT120" s="5"/>
      <c r="LDU120" s="5"/>
      <c r="LDV120" s="5"/>
      <c r="LDW120" s="5"/>
      <c r="LDX120" s="5"/>
      <c r="LDY120" s="5"/>
      <c r="LDZ120" s="5"/>
      <c r="LEA120" s="5"/>
      <c r="LEB120" s="5"/>
      <c r="LEC120" s="5"/>
      <c r="LED120" s="5"/>
      <c r="LEE120" s="5"/>
      <c r="LEF120" s="5"/>
      <c r="LEG120" s="5"/>
      <c r="LEH120" s="5"/>
      <c r="LEI120" s="5"/>
      <c r="LEJ120" s="5"/>
      <c r="LEK120" s="5"/>
      <c r="LEL120" s="5"/>
      <c r="LEM120" s="5"/>
      <c r="LEN120" s="5"/>
      <c r="LEO120" s="5"/>
      <c r="LEP120" s="5"/>
      <c r="LEQ120" s="5"/>
      <c r="LER120" s="5"/>
      <c r="LES120" s="5"/>
      <c r="LET120" s="5"/>
      <c r="LEU120" s="5"/>
      <c r="LEV120" s="5"/>
      <c r="LEW120" s="5"/>
      <c r="LEX120" s="5"/>
      <c r="LEY120" s="5"/>
      <c r="LEZ120" s="5"/>
      <c r="LFA120" s="5"/>
      <c r="LFB120" s="5"/>
      <c r="LFC120" s="5"/>
      <c r="LFD120" s="5"/>
      <c r="LFE120" s="5"/>
      <c r="LFF120" s="5"/>
      <c r="LFG120" s="5"/>
      <c r="LFH120" s="5"/>
      <c r="LFI120" s="5"/>
      <c r="LFJ120" s="5"/>
      <c r="LFK120" s="5"/>
      <c r="LFL120" s="5"/>
      <c r="LFM120" s="5"/>
      <c r="LFN120" s="5"/>
      <c r="LFO120" s="5"/>
      <c r="LFP120" s="5"/>
      <c r="LFQ120" s="5"/>
      <c r="LFR120" s="5"/>
      <c r="LFS120" s="5"/>
      <c r="LFT120" s="5"/>
      <c r="LFU120" s="5"/>
      <c r="LFV120" s="5"/>
      <c r="LFW120" s="5"/>
      <c r="LFX120" s="5"/>
      <c r="LFY120" s="5"/>
      <c r="LFZ120" s="5"/>
      <c r="LGA120" s="5"/>
      <c r="LGB120" s="5"/>
      <c r="LGC120" s="5"/>
      <c r="LGD120" s="5"/>
      <c r="LGE120" s="5"/>
      <c r="LGF120" s="5"/>
      <c r="LGG120" s="5"/>
      <c r="LGH120" s="5"/>
      <c r="LGI120" s="5"/>
      <c r="LGJ120" s="5"/>
      <c r="LGK120" s="5"/>
      <c r="LGL120" s="5"/>
      <c r="LGM120" s="5"/>
      <c r="LGN120" s="5"/>
      <c r="LGO120" s="5"/>
      <c r="LGP120" s="5"/>
      <c r="LGQ120" s="5"/>
      <c r="LGR120" s="5"/>
      <c r="LGS120" s="5"/>
      <c r="LGT120" s="5"/>
      <c r="LGU120" s="5"/>
      <c r="LGV120" s="5"/>
      <c r="LGW120" s="5"/>
      <c r="LGX120" s="5"/>
      <c r="LGY120" s="5"/>
      <c r="LGZ120" s="5"/>
      <c r="LHA120" s="5"/>
      <c r="LHB120" s="5"/>
      <c r="LHC120" s="5"/>
      <c r="LHD120" s="5"/>
      <c r="LHE120" s="5"/>
      <c r="LHF120" s="5"/>
      <c r="LHG120" s="5"/>
      <c r="LHH120" s="5"/>
      <c r="LHI120" s="5"/>
      <c r="LHJ120" s="5"/>
      <c r="LHK120" s="5"/>
      <c r="LHL120" s="5"/>
      <c r="LHM120" s="5"/>
      <c r="LHN120" s="5"/>
      <c r="LHO120" s="5"/>
      <c r="LHP120" s="5"/>
      <c r="LHQ120" s="5"/>
      <c r="LHR120" s="5"/>
      <c r="LHS120" s="5"/>
      <c r="LHT120" s="5"/>
      <c r="LHU120" s="5"/>
      <c r="LHV120" s="5"/>
      <c r="LHW120" s="5"/>
      <c r="LHX120" s="5"/>
      <c r="LHY120" s="5"/>
      <c r="LHZ120" s="5"/>
      <c r="LIA120" s="5"/>
      <c r="LIB120" s="5"/>
      <c r="LIC120" s="5"/>
      <c r="LID120" s="5"/>
      <c r="LIE120" s="5"/>
      <c r="LIF120" s="5"/>
      <c r="LIG120" s="5"/>
      <c r="LIH120" s="5"/>
      <c r="LII120" s="5"/>
      <c r="LIJ120" s="5"/>
      <c r="LIK120" s="5"/>
      <c r="LIL120" s="5"/>
      <c r="LIM120" s="5"/>
      <c r="LIN120" s="5"/>
      <c r="LIO120" s="5"/>
      <c r="LIP120" s="5"/>
      <c r="LIQ120" s="5"/>
      <c r="LIR120" s="5"/>
      <c r="LIS120" s="5"/>
      <c r="LIT120" s="5"/>
      <c r="LIU120" s="5"/>
      <c r="LIV120" s="5"/>
      <c r="LIW120" s="5"/>
      <c r="LIX120" s="5"/>
      <c r="LIY120" s="5"/>
      <c r="LIZ120" s="5"/>
      <c r="LJA120" s="5"/>
      <c r="LJB120" s="5"/>
      <c r="LJC120" s="5"/>
      <c r="LJD120" s="5"/>
      <c r="LJE120" s="5"/>
      <c r="LJF120" s="5"/>
      <c r="LJG120" s="5"/>
      <c r="LJH120" s="5"/>
      <c r="LJI120" s="5"/>
      <c r="LJJ120" s="5"/>
      <c r="LJK120" s="5"/>
      <c r="LJL120" s="5"/>
      <c r="LJM120" s="5"/>
      <c r="LJN120" s="5"/>
      <c r="LJO120" s="5"/>
      <c r="LJP120" s="5"/>
      <c r="LJQ120" s="5"/>
      <c r="LJR120" s="5"/>
      <c r="LJS120" s="5"/>
      <c r="LJT120" s="5"/>
      <c r="LJU120" s="5"/>
      <c r="LJV120" s="5"/>
      <c r="LJW120" s="5"/>
      <c r="LJX120" s="5"/>
      <c r="LJY120" s="5"/>
      <c r="LJZ120" s="5"/>
      <c r="LKA120" s="5"/>
      <c r="LKB120" s="5"/>
      <c r="LKC120" s="5"/>
      <c r="LKD120" s="5"/>
      <c r="LKE120" s="5"/>
      <c r="LKF120" s="5"/>
      <c r="LKG120" s="5"/>
      <c r="LKH120" s="5"/>
      <c r="LKI120" s="5"/>
      <c r="LKJ120" s="5"/>
      <c r="LKK120" s="5"/>
      <c r="LKL120" s="5"/>
      <c r="LKM120" s="5"/>
      <c r="LKN120" s="5"/>
      <c r="LKO120" s="5"/>
      <c r="LKP120" s="5"/>
      <c r="LKQ120" s="5"/>
      <c r="LKR120" s="5"/>
      <c r="LKS120" s="5"/>
      <c r="LKT120" s="5"/>
      <c r="LKU120" s="5"/>
      <c r="LKV120" s="5"/>
      <c r="LKW120" s="5"/>
      <c r="LKX120" s="5"/>
      <c r="LKY120" s="5"/>
      <c r="LKZ120" s="5"/>
      <c r="LLA120" s="5"/>
      <c r="LLB120" s="5"/>
      <c r="LLC120" s="5"/>
      <c r="LLD120" s="5"/>
      <c r="LLE120" s="5"/>
      <c r="LLF120" s="5"/>
      <c r="LLG120" s="5"/>
      <c r="LLH120" s="5"/>
      <c r="LLI120" s="5"/>
      <c r="LLJ120" s="5"/>
      <c r="LLK120" s="5"/>
      <c r="LLL120" s="5"/>
      <c r="LLM120" s="5"/>
      <c r="LLN120" s="5"/>
      <c r="LLO120" s="5"/>
      <c r="LLP120" s="5"/>
      <c r="LLQ120" s="5"/>
      <c r="LLR120" s="5"/>
      <c r="LLS120" s="5"/>
      <c r="LLT120" s="5"/>
      <c r="LLU120" s="5"/>
      <c r="LLV120" s="5"/>
      <c r="LLW120" s="5"/>
      <c r="LLX120" s="5"/>
      <c r="LLY120" s="5"/>
      <c r="LLZ120" s="5"/>
      <c r="LMA120" s="5"/>
      <c r="LMB120" s="5"/>
      <c r="LMC120" s="5"/>
      <c r="LMD120" s="5"/>
      <c r="LME120" s="5"/>
      <c r="LMF120" s="5"/>
      <c r="LMG120" s="5"/>
      <c r="LMH120" s="5"/>
      <c r="LMI120" s="5"/>
      <c r="LMJ120" s="5"/>
      <c r="LMK120" s="5"/>
      <c r="LML120" s="5"/>
      <c r="LMM120" s="5"/>
      <c r="LMN120" s="5"/>
      <c r="LMO120" s="5"/>
      <c r="LMP120" s="5"/>
      <c r="LMQ120" s="5"/>
      <c r="LMR120" s="5"/>
      <c r="LMS120" s="5"/>
      <c r="LMT120" s="5"/>
      <c r="LMU120" s="5"/>
      <c r="LMV120" s="5"/>
      <c r="LMW120" s="5"/>
      <c r="LMX120" s="5"/>
      <c r="LMY120" s="5"/>
      <c r="LMZ120" s="5"/>
      <c r="LNA120" s="5"/>
      <c r="LNB120" s="5"/>
      <c r="LNC120" s="5"/>
      <c r="LND120" s="5"/>
      <c r="LNE120" s="5"/>
      <c r="LNF120" s="5"/>
      <c r="LNG120" s="5"/>
      <c r="LNH120" s="5"/>
      <c r="LNI120" s="5"/>
      <c r="LNJ120" s="5"/>
      <c r="LNK120" s="5"/>
      <c r="LNL120" s="5"/>
      <c r="LNM120" s="5"/>
      <c r="LNN120" s="5"/>
      <c r="LNO120" s="5"/>
      <c r="LNP120" s="5"/>
      <c r="LNQ120" s="5"/>
      <c r="LNR120" s="5"/>
      <c r="LNS120" s="5"/>
      <c r="LNT120" s="5"/>
      <c r="LNU120" s="5"/>
      <c r="LNV120" s="5"/>
      <c r="LNW120" s="5"/>
      <c r="LNX120" s="5"/>
      <c r="LNY120" s="5"/>
      <c r="LNZ120" s="5"/>
      <c r="LOA120" s="5"/>
      <c r="LOB120" s="5"/>
      <c r="LOC120" s="5"/>
      <c r="LOD120" s="5"/>
      <c r="LOE120" s="5"/>
      <c r="LOF120" s="5"/>
      <c r="LOG120" s="5"/>
      <c r="LOH120" s="5"/>
      <c r="LOI120" s="5"/>
      <c r="LOJ120" s="5"/>
      <c r="LOK120" s="5"/>
      <c r="LOL120" s="5"/>
      <c r="LOM120" s="5"/>
      <c r="LON120" s="5"/>
      <c r="LOO120" s="5"/>
      <c r="LOP120" s="5"/>
      <c r="LOQ120" s="5"/>
      <c r="LOR120" s="5"/>
      <c r="LOS120" s="5"/>
      <c r="LOT120" s="5"/>
      <c r="LOU120" s="5"/>
      <c r="LOV120" s="5"/>
      <c r="LOW120" s="5"/>
      <c r="LOX120" s="5"/>
      <c r="LOY120" s="5"/>
      <c r="LOZ120" s="5"/>
      <c r="LPA120" s="5"/>
      <c r="LPB120" s="5"/>
      <c r="LPC120" s="5"/>
      <c r="LPD120" s="5"/>
      <c r="LPE120" s="5"/>
      <c r="LPF120" s="5"/>
      <c r="LPG120" s="5"/>
      <c r="LPH120" s="5"/>
      <c r="LPI120" s="5"/>
      <c r="LPJ120" s="5"/>
      <c r="LPK120" s="5"/>
      <c r="LPL120" s="5"/>
      <c r="LPM120" s="5"/>
      <c r="LPN120" s="5"/>
      <c r="LPO120" s="5"/>
      <c r="LPP120" s="5"/>
      <c r="LPQ120" s="5"/>
      <c r="LPR120" s="5"/>
      <c r="LPS120" s="5"/>
      <c r="LPT120" s="5"/>
      <c r="LPU120" s="5"/>
      <c r="LPV120" s="5"/>
      <c r="LPW120" s="5"/>
      <c r="LPX120" s="5"/>
      <c r="LPY120" s="5"/>
      <c r="LPZ120" s="5"/>
      <c r="LQA120" s="5"/>
      <c r="LQB120" s="5"/>
      <c r="LQC120" s="5"/>
      <c r="LQD120" s="5"/>
      <c r="LQE120" s="5"/>
      <c r="LQF120" s="5"/>
      <c r="LQG120" s="5"/>
      <c r="LQH120" s="5"/>
      <c r="LQI120" s="5"/>
      <c r="LQJ120" s="5"/>
      <c r="LQK120" s="5"/>
      <c r="LQL120" s="5"/>
      <c r="LQM120" s="5"/>
      <c r="LQN120" s="5"/>
      <c r="LQO120" s="5"/>
      <c r="LQP120" s="5"/>
      <c r="LQQ120" s="5"/>
      <c r="LQR120" s="5"/>
      <c r="LQS120" s="5"/>
      <c r="LQT120" s="5"/>
      <c r="LQU120" s="5"/>
      <c r="LQV120" s="5"/>
      <c r="LQW120" s="5"/>
      <c r="LQX120" s="5"/>
      <c r="LQY120" s="5"/>
      <c r="LQZ120" s="5"/>
      <c r="LRA120" s="5"/>
      <c r="LRB120" s="5"/>
      <c r="LRC120" s="5"/>
      <c r="LRD120" s="5"/>
      <c r="LRE120" s="5"/>
      <c r="LRF120" s="5"/>
      <c r="LRG120" s="5"/>
      <c r="LRH120" s="5"/>
      <c r="LRI120" s="5"/>
      <c r="LRJ120" s="5"/>
      <c r="LRK120" s="5"/>
      <c r="LRL120" s="5"/>
      <c r="LRM120" s="5"/>
      <c r="LRN120" s="5"/>
      <c r="LRO120" s="5"/>
      <c r="LRP120" s="5"/>
      <c r="LRQ120" s="5"/>
      <c r="LRR120" s="5"/>
      <c r="LRS120" s="5"/>
      <c r="LRT120" s="5"/>
      <c r="LRU120" s="5"/>
      <c r="LRV120" s="5"/>
      <c r="LRW120" s="5"/>
      <c r="LRX120" s="5"/>
      <c r="LRY120" s="5"/>
      <c r="LRZ120" s="5"/>
      <c r="LSA120" s="5"/>
      <c r="LSB120" s="5"/>
      <c r="LSC120" s="5"/>
      <c r="LSD120" s="5"/>
      <c r="LSE120" s="5"/>
      <c r="LSF120" s="5"/>
      <c r="LSG120" s="5"/>
      <c r="LSH120" s="5"/>
      <c r="LSI120" s="5"/>
      <c r="LSJ120" s="5"/>
      <c r="LSK120" s="5"/>
      <c r="LSL120" s="5"/>
      <c r="LSM120" s="5"/>
      <c r="LSN120" s="5"/>
      <c r="LSO120" s="5"/>
      <c r="LSP120" s="5"/>
      <c r="LSQ120" s="5"/>
      <c r="LSR120" s="5"/>
      <c r="LSS120" s="5"/>
      <c r="LST120" s="5"/>
      <c r="LSU120" s="5"/>
      <c r="LSV120" s="5"/>
      <c r="LSW120" s="5"/>
      <c r="LSX120" s="5"/>
      <c r="LSY120" s="5"/>
      <c r="LSZ120" s="5"/>
      <c r="LTA120" s="5"/>
      <c r="LTB120" s="5"/>
      <c r="LTC120" s="5"/>
      <c r="LTD120" s="5"/>
      <c r="LTE120" s="5"/>
      <c r="LTF120" s="5"/>
      <c r="LTG120" s="5"/>
      <c r="LTH120" s="5"/>
      <c r="LTI120" s="5"/>
      <c r="LTJ120" s="5"/>
      <c r="LTK120" s="5"/>
      <c r="LTL120" s="5"/>
      <c r="LTM120" s="5"/>
      <c r="LTN120" s="5"/>
      <c r="LTO120" s="5"/>
      <c r="LTP120" s="5"/>
      <c r="LTQ120" s="5"/>
      <c r="LTR120" s="5"/>
      <c r="LTS120" s="5"/>
      <c r="LTT120" s="5"/>
      <c r="LTU120" s="5"/>
      <c r="LTV120" s="5"/>
      <c r="LTW120" s="5"/>
      <c r="LTX120" s="5"/>
      <c r="LTY120" s="5"/>
      <c r="LTZ120" s="5"/>
      <c r="LUA120" s="5"/>
      <c r="LUB120" s="5"/>
      <c r="LUC120" s="5"/>
      <c r="LUD120" s="5"/>
      <c r="LUE120" s="5"/>
      <c r="LUF120" s="5"/>
      <c r="LUG120" s="5"/>
      <c r="LUH120" s="5"/>
      <c r="LUI120" s="5"/>
      <c r="LUJ120" s="5"/>
      <c r="LUK120" s="5"/>
      <c r="LUL120" s="5"/>
      <c r="LUM120" s="5"/>
      <c r="LUN120" s="5"/>
      <c r="LUO120" s="5"/>
      <c r="LUP120" s="5"/>
      <c r="LUQ120" s="5"/>
      <c r="LUR120" s="5"/>
      <c r="LUS120" s="5"/>
      <c r="LUT120" s="5"/>
      <c r="LUU120" s="5"/>
      <c r="LUV120" s="5"/>
      <c r="LUW120" s="5"/>
      <c r="LUX120" s="5"/>
      <c r="LUY120" s="5"/>
      <c r="LUZ120" s="5"/>
      <c r="LVA120" s="5"/>
      <c r="LVB120" s="5"/>
      <c r="LVC120" s="5"/>
      <c r="LVD120" s="5"/>
      <c r="LVE120" s="5"/>
      <c r="LVF120" s="5"/>
      <c r="LVG120" s="5"/>
      <c r="LVH120" s="5"/>
      <c r="LVI120" s="5"/>
      <c r="LVJ120" s="5"/>
      <c r="LVK120" s="5"/>
      <c r="LVL120" s="5"/>
      <c r="LVM120" s="5"/>
      <c r="LVN120" s="5"/>
      <c r="LVO120" s="5"/>
      <c r="LVP120" s="5"/>
      <c r="LVQ120" s="5"/>
      <c r="LVR120" s="5"/>
      <c r="LVS120" s="5"/>
      <c r="LVT120" s="5"/>
      <c r="LVU120" s="5"/>
      <c r="LVV120" s="5"/>
      <c r="LVW120" s="5"/>
      <c r="LVX120" s="5"/>
      <c r="LVY120" s="5"/>
      <c r="LVZ120" s="5"/>
      <c r="LWA120" s="5"/>
      <c r="LWB120" s="5"/>
      <c r="LWC120" s="5"/>
      <c r="LWD120" s="5"/>
      <c r="LWE120" s="5"/>
      <c r="LWF120" s="5"/>
      <c r="LWG120" s="5"/>
      <c r="LWH120" s="5"/>
      <c r="LWI120" s="5"/>
      <c r="LWJ120" s="5"/>
      <c r="LWK120" s="5"/>
      <c r="LWL120" s="5"/>
      <c r="LWM120" s="5"/>
      <c r="LWN120" s="5"/>
      <c r="LWO120" s="5"/>
      <c r="LWP120" s="5"/>
      <c r="LWQ120" s="5"/>
      <c r="LWR120" s="5"/>
      <c r="LWS120" s="5"/>
      <c r="LWT120" s="5"/>
      <c r="LWU120" s="5"/>
      <c r="LWV120" s="5"/>
      <c r="LWW120" s="5"/>
      <c r="LWX120" s="5"/>
      <c r="LWY120" s="5"/>
      <c r="LWZ120" s="5"/>
      <c r="LXA120" s="5"/>
      <c r="LXB120" s="5"/>
      <c r="LXC120" s="5"/>
      <c r="LXD120" s="5"/>
      <c r="LXE120" s="5"/>
      <c r="LXF120" s="5"/>
      <c r="LXG120" s="5"/>
      <c r="LXH120" s="5"/>
      <c r="LXI120" s="5"/>
      <c r="LXJ120" s="5"/>
      <c r="LXK120" s="5"/>
      <c r="LXL120" s="5"/>
      <c r="LXM120" s="5"/>
      <c r="LXN120" s="5"/>
      <c r="LXO120" s="5"/>
      <c r="LXP120" s="5"/>
      <c r="LXQ120" s="5"/>
      <c r="LXR120" s="5"/>
      <c r="LXS120" s="5"/>
      <c r="LXT120" s="5"/>
      <c r="LXU120" s="5"/>
      <c r="LXV120" s="5"/>
      <c r="LXW120" s="5"/>
      <c r="LXX120" s="5"/>
      <c r="LXY120" s="5"/>
      <c r="LXZ120" s="5"/>
      <c r="LYA120" s="5"/>
      <c r="LYB120" s="5"/>
      <c r="LYC120" s="5"/>
      <c r="LYD120" s="5"/>
      <c r="LYE120" s="5"/>
      <c r="LYF120" s="5"/>
      <c r="LYG120" s="5"/>
      <c r="LYH120" s="5"/>
      <c r="LYI120" s="5"/>
      <c r="LYJ120" s="5"/>
      <c r="LYK120" s="5"/>
      <c r="LYL120" s="5"/>
      <c r="LYM120" s="5"/>
      <c r="LYN120" s="5"/>
      <c r="LYO120" s="5"/>
      <c r="LYP120" s="5"/>
      <c r="LYQ120" s="5"/>
      <c r="LYR120" s="5"/>
      <c r="LYS120" s="5"/>
      <c r="LYT120" s="5"/>
      <c r="LYU120" s="5"/>
      <c r="LYV120" s="5"/>
      <c r="LYW120" s="5"/>
      <c r="LYX120" s="5"/>
      <c r="LYY120" s="5"/>
      <c r="LYZ120" s="5"/>
      <c r="LZA120" s="5"/>
      <c r="LZB120" s="5"/>
      <c r="LZC120" s="5"/>
      <c r="LZD120" s="5"/>
      <c r="LZE120" s="5"/>
      <c r="LZF120" s="5"/>
      <c r="LZG120" s="5"/>
      <c r="LZH120" s="5"/>
      <c r="LZI120" s="5"/>
      <c r="LZJ120" s="5"/>
      <c r="LZK120" s="5"/>
      <c r="LZL120" s="5"/>
      <c r="LZM120" s="5"/>
      <c r="LZN120" s="5"/>
      <c r="LZO120" s="5"/>
      <c r="LZP120" s="5"/>
      <c r="LZQ120" s="5"/>
      <c r="LZR120" s="5"/>
      <c r="LZS120" s="5"/>
      <c r="LZT120" s="5"/>
      <c r="LZU120" s="5"/>
      <c r="LZV120" s="5"/>
      <c r="LZW120" s="5"/>
      <c r="LZX120" s="5"/>
      <c r="LZY120" s="5"/>
      <c r="LZZ120" s="5"/>
      <c r="MAA120" s="5"/>
      <c r="MAB120" s="5"/>
      <c r="MAC120" s="5"/>
      <c r="MAD120" s="5"/>
      <c r="MAE120" s="5"/>
      <c r="MAF120" s="5"/>
      <c r="MAG120" s="5"/>
      <c r="MAH120" s="5"/>
      <c r="MAI120" s="5"/>
      <c r="MAJ120" s="5"/>
      <c r="MAK120" s="5"/>
      <c r="MAL120" s="5"/>
      <c r="MAM120" s="5"/>
      <c r="MAN120" s="5"/>
      <c r="MAO120" s="5"/>
      <c r="MAP120" s="5"/>
      <c r="MAQ120" s="5"/>
      <c r="MAR120" s="5"/>
      <c r="MAS120" s="5"/>
      <c r="MAT120" s="5"/>
      <c r="MAU120" s="5"/>
      <c r="MAV120" s="5"/>
      <c r="MAW120" s="5"/>
      <c r="MAX120" s="5"/>
      <c r="MAY120" s="5"/>
      <c r="MAZ120" s="5"/>
      <c r="MBA120" s="5"/>
      <c r="MBB120" s="5"/>
      <c r="MBC120" s="5"/>
      <c r="MBD120" s="5"/>
      <c r="MBE120" s="5"/>
      <c r="MBF120" s="5"/>
      <c r="MBG120" s="5"/>
      <c r="MBH120" s="5"/>
      <c r="MBI120" s="5"/>
      <c r="MBJ120" s="5"/>
      <c r="MBK120" s="5"/>
      <c r="MBL120" s="5"/>
      <c r="MBM120" s="5"/>
      <c r="MBN120" s="5"/>
      <c r="MBO120" s="5"/>
      <c r="MBP120" s="5"/>
      <c r="MBQ120" s="5"/>
      <c r="MBR120" s="5"/>
      <c r="MBS120" s="5"/>
      <c r="MBT120" s="5"/>
      <c r="MBU120" s="5"/>
      <c r="MBV120" s="5"/>
      <c r="MBW120" s="5"/>
      <c r="MBX120" s="5"/>
      <c r="MBY120" s="5"/>
      <c r="MBZ120" s="5"/>
      <c r="MCA120" s="5"/>
      <c r="MCB120" s="5"/>
      <c r="MCC120" s="5"/>
      <c r="MCD120" s="5"/>
      <c r="MCE120" s="5"/>
      <c r="MCF120" s="5"/>
      <c r="MCG120" s="5"/>
      <c r="MCH120" s="5"/>
      <c r="MCI120" s="5"/>
      <c r="MCJ120" s="5"/>
      <c r="MCK120" s="5"/>
      <c r="MCL120" s="5"/>
      <c r="MCM120" s="5"/>
      <c r="MCN120" s="5"/>
      <c r="MCO120" s="5"/>
      <c r="MCP120" s="5"/>
      <c r="MCQ120" s="5"/>
      <c r="MCR120" s="5"/>
      <c r="MCS120" s="5"/>
      <c r="MCT120" s="5"/>
      <c r="MCU120" s="5"/>
      <c r="MCV120" s="5"/>
      <c r="MCW120" s="5"/>
      <c r="MCX120" s="5"/>
      <c r="MCY120" s="5"/>
      <c r="MCZ120" s="5"/>
      <c r="MDA120" s="5"/>
      <c r="MDB120" s="5"/>
      <c r="MDC120" s="5"/>
      <c r="MDD120" s="5"/>
      <c r="MDE120" s="5"/>
      <c r="MDF120" s="5"/>
      <c r="MDG120" s="5"/>
      <c r="MDH120" s="5"/>
      <c r="MDI120" s="5"/>
      <c r="MDJ120" s="5"/>
      <c r="MDK120" s="5"/>
      <c r="MDL120" s="5"/>
      <c r="MDM120" s="5"/>
      <c r="MDN120" s="5"/>
      <c r="MDO120" s="5"/>
      <c r="MDP120" s="5"/>
      <c r="MDQ120" s="5"/>
      <c r="MDR120" s="5"/>
      <c r="MDS120" s="5"/>
      <c r="MDT120" s="5"/>
      <c r="MDU120" s="5"/>
      <c r="MDV120" s="5"/>
      <c r="MDW120" s="5"/>
      <c r="MDX120" s="5"/>
      <c r="MDY120" s="5"/>
      <c r="MDZ120" s="5"/>
      <c r="MEA120" s="5"/>
      <c r="MEB120" s="5"/>
      <c r="MEC120" s="5"/>
      <c r="MED120" s="5"/>
      <c r="MEE120" s="5"/>
      <c r="MEF120" s="5"/>
      <c r="MEG120" s="5"/>
      <c r="MEH120" s="5"/>
      <c r="MEI120" s="5"/>
      <c r="MEJ120" s="5"/>
      <c r="MEK120" s="5"/>
      <c r="MEL120" s="5"/>
      <c r="MEM120" s="5"/>
      <c r="MEN120" s="5"/>
      <c r="MEO120" s="5"/>
      <c r="MEP120" s="5"/>
      <c r="MEQ120" s="5"/>
      <c r="MER120" s="5"/>
      <c r="MES120" s="5"/>
      <c r="MET120" s="5"/>
      <c r="MEU120" s="5"/>
      <c r="MEV120" s="5"/>
      <c r="MEW120" s="5"/>
      <c r="MEX120" s="5"/>
      <c r="MEY120" s="5"/>
      <c r="MEZ120" s="5"/>
      <c r="MFA120" s="5"/>
      <c r="MFB120" s="5"/>
      <c r="MFC120" s="5"/>
      <c r="MFD120" s="5"/>
      <c r="MFE120" s="5"/>
      <c r="MFF120" s="5"/>
      <c r="MFG120" s="5"/>
      <c r="MFH120" s="5"/>
      <c r="MFI120" s="5"/>
      <c r="MFJ120" s="5"/>
      <c r="MFK120" s="5"/>
      <c r="MFL120" s="5"/>
      <c r="MFM120" s="5"/>
      <c r="MFN120" s="5"/>
      <c r="MFO120" s="5"/>
      <c r="MFP120" s="5"/>
      <c r="MFQ120" s="5"/>
      <c r="MFR120" s="5"/>
      <c r="MFS120" s="5"/>
      <c r="MFT120" s="5"/>
      <c r="MFU120" s="5"/>
      <c r="MFV120" s="5"/>
      <c r="MFW120" s="5"/>
      <c r="MFX120" s="5"/>
      <c r="MFY120" s="5"/>
      <c r="MFZ120" s="5"/>
      <c r="MGA120" s="5"/>
      <c r="MGB120" s="5"/>
      <c r="MGC120" s="5"/>
      <c r="MGD120" s="5"/>
      <c r="MGE120" s="5"/>
      <c r="MGF120" s="5"/>
      <c r="MGG120" s="5"/>
      <c r="MGH120" s="5"/>
      <c r="MGI120" s="5"/>
      <c r="MGJ120" s="5"/>
      <c r="MGK120" s="5"/>
      <c r="MGL120" s="5"/>
      <c r="MGM120" s="5"/>
      <c r="MGN120" s="5"/>
      <c r="MGO120" s="5"/>
      <c r="MGP120" s="5"/>
      <c r="MGQ120" s="5"/>
      <c r="MGR120" s="5"/>
      <c r="MGS120" s="5"/>
      <c r="MGT120" s="5"/>
      <c r="MGU120" s="5"/>
      <c r="MGV120" s="5"/>
      <c r="MGW120" s="5"/>
      <c r="MGX120" s="5"/>
      <c r="MGY120" s="5"/>
      <c r="MGZ120" s="5"/>
      <c r="MHA120" s="5"/>
      <c r="MHB120" s="5"/>
      <c r="MHC120" s="5"/>
      <c r="MHD120" s="5"/>
      <c r="MHE120" s="5"/>
      <c r="MHF120" s="5"/>
      <c r="MHG120" s="5"/>
      <c r="MHH120" s="5"/>
      <c r="MHI120" s="5"/>
      <c r="MHJ120" s="5"/>
      <c r="MHK120" s="5"/>
      <c r="MHL120" s="5"/>
      <c r="MHM120" s="5"/>
      <c r="MHN120" s="5"/>
      <c r="MHO120" s="5"/>
      <c r="MHP120" s="5"/>
      <c r="MHQ120" s="5"/>
      <c r="MHR120" s="5"/>
      <c r="MHS120" s="5"/>
      <c r="MHT120" s="5"/>
      <c r="MHU120" s="5"/>
      <c r="MHV120" s="5"/>
      <c r="MHW120" s="5"/>
      <c r="MHX120" s="5"/>
      <c r="MHY120" s="5"/>
      <c r="MHZ120" s="5"/>
      <c r="MIA120" s="5"/>
      <c r="MIB120" s="5"/>
      <c r="MIC120" s="5"/>
      <c r="MID120" s="5"/>
      <c r="MIE120" s="5"/>
      <c r="MIF120" s="5"/>
      <c r="MIG120" s="5"/>
      <c r="MIH120" s="5"/>
      <c r="MII120" s="5"/>
      <c r="MIJ120" s="5"/>
      <c r="MIK120" s="5"/>
      <c r="MIL120" s="5"/>
      <c r="MIM120" s="5"/>
      <c r="MIN120" s="5"/>
      <c r="MIO120" s="5"/>
      <c r="MIP120" s="5"/>
      <c r="MIQ120" s="5"/>
      <c r="MIR120" s="5"/>
      <c r="MIS120" s="5"/>
      <c r="MIT120" s="5"/>
      <c r="MIU120" s="5"/>
      <c r="MIV120" s="5"/>
      <c r="MIW120" s="5"/>
      <c r="MIX120" s="5"/>
      <c r="MIY120" s="5"/>
      <c r="MIZ120" s="5"/>
      <c r="MJA120" s="5"/>
      <c r="MJB120" s="5"/>
      <c r="MJC120" s="5"/>
      <c r="MJD120" s="5"/>
      <c r="MJE120" s="5"/>
      <c r="MJF120" s="5"/>
      <c r="MJG120" s="5"/>
      <c r="MJH120" s="5"/>
      <c r="MJI120" s="5"/>
      <c r="MJJ120" s="5"/>
      <c r="MJK120" s="5"/>
      <c r="MJL120" s="5"/>
      <c r="MJM120" s="5"/>
      <c r="MJN120" s="5"/>
      <c r="MJO120" s="5"/>
      <c r="MJP120" s="5"/>
      <c r="MJQ120" s="5"/>
      <c r="MJR120" s="5"/>
      <c r="MJS120" s="5"/>
      <c r="MJT120" s="5"/>
      <c r="MJU120" s="5"/>
      <c r="MJV120" s="5"/>
      <c r="MJW120" s="5"/>
      <c r="MJX120" s="5"/>
      <c r="MJY120" s="5"/>
      <c r="MJZ120" s="5"/>
      <c r="MKA120" s="5"/>
      <c r="MKB120" s="5"/>
      <c r="MKC120" s="5"/>
      <c r="MKD120" s="5"/>
      <c r="MKE120" s="5"/>
      <c r="MKF120" s="5"/>
      <c r="MKG120" s="5"/>
      <c r="MKH120" s="5"/>
      <c r="MKI120" s="5"/>
      <c r="MKJ120" s="5"/>
      <c r="MKK120" s="5"/>
      <c r="MKL120" s="5"/>
      <c r="MKM120" s="5"/>
      <c r="MKN120" s="5"/>
      <c r="MKO120" s="5"/>
      <c r="MKP120" s="5"/>
      <c r="MKQ120" s="5"/>
      <c r="MKR120" s="5"/>
      <c r="MKS120" s="5"/>
      <c r="MKT120" s="5"/>
      <c r="MKU120" s="5"/>
      <c r="MKV120" s="5"/>
      <c r="MKW120" s="5"/>
      <c r="MKX120" s="5"/>
      <c r="MKY120" s="5"/>
      <c r="MKZ120" s="5"/>
      <c r="MLA120" s="5"/>
      <c r="MLB120" s="5"/>
      <c r="MLC120" s="5"/>
      <c r="MLD120" s="5"/>
      <c r="MLE120" s="5"/>
      <c r="MLF120" s="5"/>
      <c r="MLG120" s="5"/>
      <c r="MLH120" s="5"/>
      <c r="MLI120" s="5"/>
      <c r="MLJ120" s="5"/>
      <c r="MLK120" s="5"/>
      <c r="MLL120" s="5"/>
      <c r="MLM120" s="5"/>
      <c r="MLN120" s="5"/>
      <c r="MLO120" s="5"/>
      <c r="MLP120" s="5"/>
      <c r="MLQ120" s="5"/>
      <c r="MLR120" s="5"/>
      <c r="MLS120" s="5"/>
      <c r="MLT120" s="5"/>
      <c r="MLU120" s="5"/>
      <c r="MLV120" s="5"/>
      <c r="MLW120" s="5"/>
      <c r="MLX120" s="5"/>
      <c r="MLY120" s="5"/>
      <c r="MLZ120" s="5"/>
      <c r="MMA120" s="5"/>
      <c r="MMB120" s="5"/>
      <c r="MMC120" s="5"/>
      <c r="MMD120" s="5"/>
      <c r="MME120" s="5"/>
      <c r="MMF120" s="5"/>
      <c r="MMG120" s="5"/>
      <c r="MMH120" s="5"/>
      <c r="MMI120" s="5"/>
      <c r="MMJ120" s="5"/>
      <c r="MMK120" s="5"/>
      <c r="MML120" s="5"/>
      <c r="MMM120" s="5"/>
      <c r="MMN120" s="5"/>
      <c r="MMO120" s="5"/>
      <c r="MMP120" s="5"/>
      <c r="MMQ120" s="5"/>
      <c r="MMR120" s="5"/>
      <c r="MMS120" s="5"/>
      <c r="MMT120" s="5"/>
      <c r="MMU120" s="5"/>
      <c r="MMV120" s="5"/>
      <c r="MMW120" s="5"/>
      <c r="MMX120" s="5"/>
      <c r="MMY120" s="5"/>
      <c r="MMZ120" s="5"/>
      <c r="MNA120" s="5"/>
      <c r="MNB120" s="5"/>
      <c r="MNC120" s="5"/>
      <c r="MND120" s="5"/>
      <c r="MNE120" s="5"/>
      <c r="MNF120" s="5"/>
      <c r="MNG120" s="5"/>
      <c r="MNH120" s="5"/>
      <c r="MNI120" s="5"/>
      <c r="MNJ120" s="5"/>
      <c r="MNK120" s="5"/>
      <c r="MNL120" s="5"/>
      <c r="MNM120" s="5"/>
      <c r="MNN120" s="5"/>
      <c r="MNO120" s="5"/>
      <c r="MNP120" s="5"/>
      <c r="MNQ120" s="5"/>
      <c r="MNR120" s="5"/>
      <c r="MNS120" s="5"/>
      <c r="MNT120" s="5"/>
      <c r="MNU120" s="5"/>
      <c r="MNV120" s="5"/>
      <c r="MNW120" s="5"/>
      <c r="MNX120" s="5"/>
      <c r="MNY120" s="5"/>
      <c r="MNZ120" s="5"/>
      <c r="MOA120" s="5"/>
      <c r="MOB120" s="5"/>
      <c r="MOC120" s="5"/>
      <c r="MOD120" s="5"/>
      <c r="MOE120" s="5"/>
      <c r="MOF120" s="5"/>
      <c r="MOG120" s="5"/>
      <c r="MOH120" s="5"/>
      <c r="MOI120" s="5"/>
      <c r="MOJ120" s="5"/>
      <c r="MOK120" s="5"/>
      <c r="MOL120" s="5"/>
      <c r="MOM120" s="5"/>
      <c r="MON120" s="5"/>
      <c r="MOO120" s="5"/>
      <c r="MOP120" s="5"/>
      <c r="MOQ120" s="5"/>
      <c r="MOR120" s="5"/>
      <c r="MOS120" s="5"/>
      <c r="MOT120" s="5"/>
      <c r="MOU120" s="5"/>
      <c r="MOV120" s="5"/>
      <c r="MOW120" s="5"/>
      <c r="MOX120" s="5"/>
      <c r="MOY120" s="5"/>
      <c r="MOZ120" s="5"/>
      <c r="MPA120" s="5"/>
      <c r="MPB120" s="5"/>
      <c r="MPC120" s="5"/>
      <c r="MPD120" s="5"/>
      <c r="MPE120" s="5"/>
      <c r="MPF120" s="5"/>
      <c r="MPG120" s="5"/>
      <c r="MPH120" s="5"/>
      <c r="MPI120" s="5"/>
      <c r="MPJ120" s="5"/>
      <c r="MPK120" s="5"/>
      <c r="MPL120" s="5"/>
      <c r="MPM120" s="5"/>
      <c r="MPN120" s="5"/>
      <c r="MPO120" s="5"/>
      <c r="MPP120" s="5"/>
      <c r="MPQ120" s="5"/>
      <c r="MPR120" s="5"/>
      <c r="MPS120" s="5"/>
      <c r="MPT120" s="5"/>
      <c r="MPU120" s="5"/>
      <c r="MPV120" s="5"/>
      <c r="MPW120" s="5"/>
      <c r="MPX120" s="5"/>
      <c r="MPY120" s="5"/>
      <c r="MPZ120" s="5"/>
      <c r="MQA120" s="5"/>
      <c r="MQB120" s="5"/>
      <c r="MQC120" s="5"/>
      <c r="MQD120" s="5"/>
      <c r="MQE120" s="5"/>
      <c r="MQF120" s="5"/>
      <c r="MQG120" s="5"/>
      <c r="MQH120" s="5"/>
      <c r="MQI120" s="5"/>
      <c r="MQJ120" s="5"/>
      <c r="MQK120" s="5"/>
      <c r="MQL120" s="5"/>
      <c r="MQM120" s="5"/>
      <c r="MQN120" s="5"/>
      <c r="MQO120" s="5"/>
      <c r="MQP120" s="5"/>
      <c r="MQQ120" s="5"/>
      <c r="MQR120" s="5"/>
      <c r="MQS120" s="5"/>
      <c r="MQT120" s="5"/>
      <c r="MQU120" s="5"/>
      <c r="MQV120" s="5"/>
      <c r="MQW120" s="5"/>
      <c r="MQX120" s="5"/>
      <c r="MQY120" s="5"/>
      <c r="MQZ120" s="5"/>
      <c r="MRA120" s="5"/>
      <c r="MRB120" s="5"/>
      <c r="MRC120" s="5"/>
      <c r="MRD120" s="5"/>
      <c r="MRE120" s="5"/>
      <c r="MRF120" s="5"/>
      <c r="MRG120" s="5"/>
      <c r="MRH120" s="5"/>
      <c r="MRI120" s="5"/>
      <c r="MRJ120" s="5"/>
      <c r="MRK120" s="5"/>
      <c r="MRL120" s="5"/>
      <c r="MRM120" s="5"/>
      <c r="MRN120" s="5"/>
      <c r="MRO120" s="5"/>
      <c r="MRP120" s="5"/>
      <c r="MRQ120" s="5"/>
      <c r="MRR120" s="5"/>
      <c r="MRS120" s="5"/>
      <c r="MRT120" s="5"/>
      <c r="MRU120" s="5"/>
      <c r="MRV120" s="5"/>
      <c r="MRW120" s="5"/>
      <c r="MRX120" s="5"/>
      <c r="MRY120" s="5"/>
      <c r="MRZ120" s="5"/>
      <c r="MSA120" s="5"/>
      <c r="MSB120" s="5"/>
      <c r="MSC120" s="5"/>
      <c r="MSD120" s="5"/>
      <c r="MSE120" s="5"/>
      <c r="MSF120" s="5"/>
      <c r="MSG120" s="5"/>
      <c r="MSH120" s="5"/>
      <c r="MSI120" s="5"/>
      <c r="MSJ120" s="5"/>
      <c r="MSK120" s="5"/>
      <c r="MSL120" s="5"/>
      <c r="MSM120" s="5"/>
      <c r="MSN120" s="5"/>
      <c r="MSO120" s="5"/>
      <c r="MSP120" s="5"/>
      <c r="MSQ120" s="5"/>
      <c r="MSR120" s="5"/>
      <c r="MSS120" s="5"/>
      <c r="MST120" s="5"/>
      <c r="MSU120" s="5"/>
      <c r="MSV120" s="5"/>
      <c r="MSW120" s="5"/>
      <c r="MSX120" s="5"/>
      <c r="MSY120" s="5"/>
      <c r="MSZ120" s="5"/>
      <c r="MTA120" s="5"/>
      <c r="MTB120" s="5"/>
      <c r="MTC120" s="5"/>
      <c r="MTD120" s="5"/>
      <c r="MTE120" s="5"/>
      <c r="MTF120" s="5"/>
      <c r="MTG120" s="5"/>
      <c r="MTH120" s="5"/>
      <c r="MTI120" s="5"/>
      <c r="MTJ120" s="5"/>
      <c r="MTK120" s="5"/>
      <c r="MTL120" s="5"/>
      <c r="MTM120" s="5"/>
      <c r="MTN120" s="5"/>
      <c r="MTO120" s="5"/>
      <c r="MTP120" s="5"/>
      <c r="MTQ120" s="5"/>
      <c r="MTR120" s="5"/>
      <c r="MTS120" s="5"/>
      <c r="MTT120" s="5"/>
      <c r="MTU120" s="5"/>
      <c r="MTV120" s="5"/>
      <c r="MTW120" s="5"/>
      <c r="MTX120" s="5"/>
      <c r="MTY120" s="5"/>
      <c r="MTZ120" s="5"/>
      <c r="MUA120" s="5"/>
      <c r="MUB120" s="5"/>
      <c r="MUC120" s="5"/>
      <c r="MUD120" s="5"/>
      <c r="MUE120" s="5"/>
      <c r="MUF120" s="5"/>
      <c r="MUG120" s="5"/>
      <c r="MUH120" s="5"/>
      <c r="MUI120" s="5"/>
      <c r="MUJ120" s="5"/>
      <c r="MUK120" s="5"/>
      <c r="MUL120" s="5"/>
      <c r="MUM120" s="5"/>
      <c r="MUN120" s="5"/>
      <c r="MUO120" s="5"/>
      <c r="MUP120" s="5"/>
      <c r="MUQ120" s="5"/>
      <c r="MUR120" s="5"/>
      <c r="MUS120" s="5"/>
      <c r="MUT120" s="5"/>
      <c r="MUU120" s="5"/>
      <c r="MUV120" s="5"/>
      <c r="MUW120" s="5"/>
      <c r="MUX120" s="5"/>
      <c r="MUY120" s="5"/>
      <c r="MUZ120" s="5"/>
      <c r="MVA120" s="5"/>
      <c r="MVB120" s="5"/>
      <c r="MVC120" s="5"/>
      <c r="MVD120" s="5"/>
      <c r="MVE120" s="5"/>
      <c r="MVF120" s="5"/>
      <c r="MVG120" s="5"/>
      <c r="MVH120" s="5"/>
      <c r="MVI120" s="5"/>
      <c r="MVJ120" s="5"/>
      <c r="MVK120" s="5"/>
      <c r="MVL120" s="5"/>
      <c r="MVM120" s="5"/>
      <c r="MVN120" s="5"/>
      <c r="MVO120" s="5"/>
      <c r="MVP120" s="5"/>
      <c r="MVQ120" s="5"/>
      <c r="MVR120" s="5"/>
      <c r="MVS120" s="5"/>
      <c r="MVT120" s="5"/>
      <c r="MVU120" s="5"/>
      <c r="MVV120" s="5"/>
      <c r="MVW120" s="5"/>
      <c r="MVX120" s="5"/>
      <c r="MVY120" s="5"/>
      <c r="MVZ120" s="5"/>
      <c r="MWA120" s="5"/>
      <c r="MWB120" s="5"/>
      <c r="MWC120" s="5"/>
      <c r="MWD120" s="5"/>
      <c r="MWE120" s="5"/>
      <c r="MWF120" s="5"/>
      <c r="MWG120" s="5"/>
      <c r="MWH120" s="5"/>
      <c r="MWI120" s="5"/>
      <c r="MWJ120" s="5"/>
      <c r="MWK120" s="5"/>
      <c r="MWL120" s="5"/>
      <c r="MWM120" s="5"/>
      <c r="MWN120" s="5"/>
      <c r="MWO120" s="5"/>
      <c r="MWP120" s="5"/>
      <c r="MWQ120" s="5"/>
      <c r="MWR120" s="5"/>
      <c r="MWS120" s="5"/>
      <c r="MWT120" s="5"/>
      <c r="MWU120" s="5"/>
      <c r="MWV120" s="5"/>
      <c r="MWW120" s="5"/>
      <c r="MWX120" s="5"/>
      <c r="MWY120" s="5"/>
      <c r="MWZ120" s="5"/>
      <c r="MXA120" s="5"/>
      <c r="MXB120" s="5"/>
      <c r="MXC120" s="5"/>
      <c r="MXD120" s="5"/>
      <c r="MXE120" s="5"/>
      <c r="MXF120" s="5"/>
      <c r="MXG120" s="5"/>
      <c r="MXH120" s="5"/>
      <c r="MXI120" s="5"/>
      <c r="MXJ120" s="5"/>
      <c r="MXK120" s="5"/>
      <c r="MXL120" s="5"/>
      <c r="MXM120" s="5"/>
      <c r="MXN120" s="5"/>
      <c r="MXO120" s="5"/>
      <c r="MXP120" s="5"/>
      <c r="MXQ120" s="5"/>
      <c r="MXR120" s="5"/>
      <c r="MXS120" s="5"/>
      <c r="MXT120" s="5"/>
      <c r="MXU120" s="5"/>
      <c r="MXV120" s="5"/>
      <c r="MXW120" s="5"/>
      <c r="MXX120" s="5"/>
      <c r="MXY120" s="5"/>
      <c r="MXZ120" s="5"/>
      <c r="MYA120" s="5"/>
      <c r="MYB120" s="5"/>
      <c r="MYC120" s="5"/>
      <c r="MYD120" s="5"/>
      <c r="MYE120" s="5"/>
      <c r="MYF120" s="5"/>
      <c r="MYG120" s="5"/>
      <c r="MYH120" s="5"/>
      <c r="MYI120" s="5"/>
      <c r="MYJ120" s="5"/>
      <c r="MYK120" s="5"/>
      <c r="MYL120" s="5"/>
      <c r="MYM120" s="5"/>
      <c r="MYN120" s="5"/>
      <c r="MYO120" s="5"/>
      <c r="MYP120" s="5"/>
      <c r="MYQ120" s="5"/>
      <c r="MYR120" s="5"/>
      <c r="MYS120" s="5"/>
      <c r="MYT120" s="5"/>
      <c r="MYU120" s="5"/>
      <c r="MYV120" s="5"/>
      <c r="MYW120" s="5"/>
      <c r="MYX120" s="5"/>
      <c r="MYY120" s="5"/>
      <c r="MYZ120" s="5"/>
      <c r="MZA120" s="5"/>
      <c r="MZB120" s="5"/>
      <c r="MZC120" s="5"/>
      <c r="MZD120" s="5"/>
      <c r="MZE120" s="5"/>
      <c r="MZF120" s="5"/>
      <c r="MZG120" s="5"/>
      <c r="MZH120" s="5"/>
      <c r="MZI120" s="5"/>
      <c r="MZJ120" s="5"/>
      <c r="MZK120" s="5"/>
      <c r="MZL120" s="5"/>
      <c r="MZM120" s="5"/>
      <c r="MZN120" s="5"/>
      <c r="MZO120" s="5"/>
      <c r="MZP120" s="5"/>
      <c r="MZQ120" s="5"/>
      <c r="MZR120" s="5"/>
      <c r="MZS120" s="5"/>
      <c r="MZT120" s="5"/>
      <c r="MZU120" s="5"/>
      <c r="MZV120" s="5"/>
      <c r="MZW120" s="5"/>
      <c r="MZX120" s="5"/>
      <c r="MZY120" s="5"/>
      <c r="MZZ120" s="5"/>
      <c r="NAA120" s="5"/>
      <c r="NAB120" s="5"/>
      <c r="NAC120" s="5"/>
      <c r="NAD120" s="5"/>
      <c r="NAE120" s="5"/>
      <c r="NAF120" s="5"/>
      <c r="NAG120" s="5"/>
      <c r="NAH120" s="5"/>
      <c r="NAI120" s="5"/>
      <c r="NAJ120" s="5"/>
      <c r="NAK120" s="5"/>
      <c r="NAL120" s="5"/>
      <c r="NAM120" s="5"/>
      <c r="NAN120" s="5"/>
      <c r="NAO120" s="5"/>
      <c r="NAP120" s="5"/>
      <c r="NAQ120" s="5"/>
      <c r="NAR120" s="5"/>
      <c r="NAS120" s="5"/>
      <c r="NAT120" s="5"/>
      <c r="NAU120" s="5"/>
      <c r="NAV120" s="5"/>
      <c r="NAW120" s="5"/>
      <c r="NAX120" s="5"/>
      <c r="NAY120" s="5"/>
      <c r="NAZ120" s="5"/>
      <c r="NBA120" s="5"/>
      <c r="NBB120" s="5"/>
      <c r="NBC120" s="5"/>
      <c r="NBD120" s="5"/>
      <c r="NBE120" s="5"/>
      <c r="NBF120" s="5"/>
      <c r="NBG120" s="5"/>
      <c r="NBH120" s="5"/>
      <c r="NBI120" s="5"/>
      <c r="NBJ120" s="5"/>
      <c r="NBK120" s="5"/>
      <c r="NBL120" s="5"/>
      <c r="NBM120" s="5"/>
      <c r="NBN120" s="5"/>
      <c r="NBO120" s="5"/>
      <c r="NBP120" s="5"/>
      <c r="NBQ120" s="5"/>
      <c r="NBR120" s="5"/>
      <c r="NBS120" s="5"/>
      <c r="NBT120" s="5"/>
      <c r="NBU120" s="5"/>
      <c r="NBV120" s="5"/>
      <c r="NBW120" s="5"/>
      <c r="NBX120" s="5"/>
      <c r="NBY120" s="5"/>
      <c r="NBZ120" s="5"/>
      <c r="NCA120" s="5"/>
      <c r="NCB120" s="5"/>
      <c r="NCC120" s="5"/>
      <c r="NCD120" s="5"/>
      <c r="NCE120" s="5"/>
      <c r="NCF120" s="5"/>
      <c r="NCG120" s="5"/>
      <c r="NCH120" s="5"/>
      <c r="NCI120" s="5"/>
      <c r="NCJ120" s="5"/>
      <c r="NCK120" s="5"/>
      <c r="NCL120" s="5"/>
      <c r="NCM120" s="5"/>
      <c r="NCN120" s="5"/>
      <c r="NCO120" s="5"/>
      <c r="NCP120" s="5"/>
      <c r="NCQ120" s="5"/>
      <c r="NCR120" s="5"/>
      <c r="NCS120" s="5"/>
      <c r="NCT120" s="5"/>
      <c r="NCU120" s="5"/>
      <c r="NCV120" s="5"/>
      <c r="NCW120" s="5"/>
      <c r="NCX120" s="5"/>
      <c r="NCY120" s="5"/>
      <c r="NCZ120" s="5"/>
      <c r="NDA120" s="5"/>
      <c r="NDB120" s="5"/>
      <c r="NDC120" s="5"/>
      <c r="NDD120" s="5"/>
      <c r="NDE120" s="5"/>
      <c r="NDF120" s="5"/>
      <c r="NDG120" s="5"/>
      <c r="NDH120" s="5"/>
      <c r="NDI120" s="5"/>
      <c r="NDJ120" s="5"/>
      <c r="NDK120" s="5"/>
      <c r="NDL120" s="5"/>
      <c r="NDM120" s="5"/>
      <c r="NDN120" s="5"/>
      <c r="NDO120" s="5"/>
      <c r="NDP120" s="5"/>
      <c r="NDQ120" s="5"/>
      <c r="NDR120" s="5"/>
      <c r="NDS120" s="5"/>
      <c r="NDT120" s="5"/>
      <c r="NDU120" s="5"/>
      <c r="NDV120" s="5"/>
      <c r="NDW120" s="5"/>
      <c r="NDX120" s="5"/>
      <c r="NDY120" s="5"/>
      <c r="NDZ120" s="5"/>
      <c r="NEA120" s="5"/>
      <c r="NEB120" s="5"/>
      <c r="NEC120" s="5"/>
      <c r="NED120" s="5"/>
      <c r="NEE120" s="5"/>
      <c r="NEF120" s="5"/>
      <c r="NEG120" s="5"/>
      <c r="NEH120" s="5"/>
      <c r="NEI120" s="5"/>
      <c r="NEJ120" s="5"/>
      <c r="NEK120" s="5"/>
      <c r="NEL120" s="5"/>
      <c r="NEM120" s="5"/>
      <c r="NEN120" s="5"/>
      <c r="NEO120" s="5"/>
      <c r="NEP120" s="5"/>
      <c r="NEQ120" s="5"/>
      <c r="NER120" s="5"/>
      <c r="NES120" s="5"/>
      <c r="NET120" s="5"/>
      <c r="NEU120" s="5"/>
      <c r="NEV120" s="5"/>
      <c r="NEW120" s="5"/>
      <c r="NEX120" s="5"/>
      <c r="NEY120" s="5"/>
      <c r="NEZ120" s="5"/>
      <c r="NFA120" s="5"/>
      <c r="NFB120" s="5"/>
      <c r="NFC120" s="5"/>
      <c r="NFD120" s="5"/>
      <c r="NFE120" s="5"/>
      <c r="NFF120" s="5"/>
      <c r="NFG120" s="5"/>
      <c r="NFH120" s="5"/>
      <c r="NFI120" s="5"/>
      <c r="NFJ120" s="5"/>
      <c r="NFK120" s="5"/>
      <c r="NFL120" s="5"/>
      <c r="NFM120" s="5"/>
      <c r="NFN120" s="5"/>
      <c r="NFO120" s="5"/>
      <c r="NFP120" s="5"/>
      <c r="NFQ120" s="5"/>
      <c r="NFR120" s="5"/>
      <c r="NFS120" s="5"/>
      <c r="NFT120" s="5"/>
      <c r="NFU120" s="5"/>
      <c r="NFV120" s="5"/>
      <c r="NFW120" s="5"/>
      <c r="NFX120" s="5"/>
      <c r="NFY120" s="5"/>
      <c r="NFZ120" s="5"/>
      <c r="NGA120" s="5"/>
      <c r="NGB120" s="5"/>
      <c r="NGC120" s="5"/>
      <c r="NGD120" s="5"/>
      <c r="NGE120" s="5"/>
      <c r="NGF120" s="5"/>
      <c r="NGG120" s="5"/>
      <c r="NGH120" s="5"/>
      <c r="NGI120" s="5"/>
      <c r="NGJ120" s="5"/>
      <c r="NGK120" s="5"/>
      <c r="NGL120" s="5"/>
      <c r="NGM120" s="5"/>
      <c r="NGN120" s="5"/>
      <c r="NGO120" s="5"/>
      <c r="NGP120" s="5"/>
      <c r="NGQ120" s="5"/>
      <c r="NGR120" s="5"/>
      <c r="NGS120" s="5"/>
      <c r="NGT120" s="5"/>
      <c r="NGU120" s="5"/>
      <c r="NGV120" s="5"/>
      <c r="NGW120" s="5"/>
      <c r="NGX120" s="5"/>
      <c r="NGY120" s="5"/>
      <c r="NGZ120" s="5"/>
      <c r="NHA120" s="5"/>
      <c r="NHB120" s="5"/>
      <c r="NHC120" s="5"/>
      <c r="NHD120" s="5"/>
      <c r="NHE120" s="5"/>
      <c r="NHF120" s="5"/>
      <c r="NHG120" s="5"/>
      <c r="NHH120" s="5"/>
      <c r="NHI120" s="5"/>
      <c r="NHJ120" s="5"/>
      <c r="NHK120" s="5"/>
      <c r="NHL120" s="5"/>
      <c r="NHM120" s="5"/>
      <c r="NHN120" s="5"/>
      <c r="NHO120" s="5"/>
      <c r="NHP120" s="5"/>
      <c r="NHQ120" s="5"/>
      <c r="NHR120" s="5"/>
      <c r="NHS120" s="5"/>
      <c r="NHT120" s="5"/>
      <c r="NHU120" s="5"/>
      <c r="NHV120" s="5"/>
      <c r="NHW120" s="5"/>
      <c r="NHX120" s="5"/>
      <c r="NHY120" s="5"/>
      <c r="NHZ120" s="5"/>
      <c r="NIA120" s="5"/>
      <c r="NIB120" s="5"/>
      <c r="NIC120" s="5"/>
      <c r="NID120" s="5"/>
      <c r="NIE120" s="5"/>
      <c r="NIF120" s="5"/>
      <c r="NIG120" s="5"/>
      <c r="NIH120" s="5"/>
      <c r="NII120" s="5"/>
      <c r="NIJ120" s="5"/>
      <c r="NIK120" s="5"/>
      <c r="NIL120" s="5"/>
      <c r="NIM120" s="5"/>
      <c r="NIN120" s="5"/>
      <c r="NIO120" s="5"/>
      <c r="NIP120" s="5"/>
      <c r="NIQ120" s="5"/>
      <c r="NIR120" s="5"/>
      <c r="NIS120" s="5"/>
      <c r="NIT120" s="5"/>
      <c r="NIU120" s="5"/>
      <c r="NIV120" s="5"/>
      <c r="NIW120" s="5"/>
      <c r="NIX120" s="5"/>
      <c r="NIY120" s="5"/>
      <c r="NIZ120" s="5"/>
      <c r="NJA120" s="5"/>
      <c r="NJB120" s="5"/>
      <c r="NJC120" s="5"/>
      <c r="NJD120" s="5"/>
      <c r="NJE120" s="5"/>
      <c r="NJF120" s="5"/>
      <c r="NJG120" s="5"/>
      <c r="NJH120" s="5"/>
      <c r="NJI120" s="5"/>
      <c r="NJJ120" s="5"/>
      <c r="NJK120" s="5"/>
      <c r="NJL120" s="5"/>
      <c r="NJM120" s="5"/>
      <c r="NJN120" s="5"/>
      <c r="NJO120" s="5"/>
      <c r="NJP120" s="5"/>
      <c r="NJQ120" s="5"/>
      <c r="NJR120" s="5"/>
      <c r="NJS120" s="5"/>
      <c r="NJT120" s="5"/>
      <c r="NJU120" s="5"/>
      <c r="NJV120" s="5"/>
      <c r="NJW120" s="5"/>
      <c r="NJX120" s="5"/>
      <c r="NJY120" s="5"/>
      <c r="NJZ120" s="5"/>
      <c r="NKA120" s="5"/>
      <c r="NKB120" s="5"/>
      <c r="NKC120" s="5"/>
      <c r="NKD120" s="5"/>
      <c r="NKE120" s="5"/>
      <c r="NKF120" s="5"/>
      <c r="NKG120" s="5"/>
      <c r="NKH120" s="5"/>
      <c r="NKI120" s="5"/>
      <c r="NKJ120" s="5"/>
      <c r="NKK120" s="5"/>
      <c r="NKL120" s="5"/>
      <c r="NKM120" s="5"/>
      <c r="NKN120" s="5"/>
      <c r="NKO120" s="5"/>
      <c r="NKP120" s="5"/>
      <c r="NKQ120" s="5"/>
      <c r="NKR120" s="5"/>
      <c r="NKS120" s="5"/>
      <c r="NKT120" s="5"/>
      <c r="NKU120" s="5"/>
      <c r="NKV120" s="5"/>
      <c r="NKW120" s="5"/>
      <c r="NKX120" s="5"/>
      <c r="NKY120" s="5"/>
      <c r="NKZ120" s="5"/>
      <c r="NLA120" s="5"/>
      <c r="NLB120" s="5"/>
      <c r="NLC120" s="5"/>
      <c r="NLD120" s="5"/>
      <c r="NLE120" s="5"/>
      <c r="NLF120" s="5"/>
      <c r="NLG120" s="5"/>
      <c r="NLH120" s="5"/>
      <c r="NLI120" s="5"/>
      <c r="NLJ120" s="5"/>
      <c r="NLK120" s="5"/>
      <c r="NLL120" s="5"/>
      <c r="NLM120" s="5"/>
      <c r="NLN120" s="5"/>
      <c r="NLO120" s="5"/>
      <c r="NLP120" s="5"/>
      <c r="NLQ120" s="5"/>
      <c r="NLR120" s="5"/>
      <c r="NLS120" s="5"/>
      <c r="NLT120" s="5"/>
      <c r="NLU120" s="5"/>
      <c r="NLV120" s="5"/>
      <c r="NLW120" s="5"/>
      <c r="NLX120" s="5"/>
      <c r="NLY120" s="5"/>
      <c r="NLZ120" s="5"/>
      <c r="NMA120" s="5"/>
      <c r="NMB120" s="5"/>
      <c r="NMC120" s="5"/>
      <c r="NMD120" s="5"/>
      <c r="NME120" s="5"/>
      <c r="NMF120" s="5"/>
      <c r="NMG120" s="5"/>
      <c r="NMH120" s="5"/>
      <c r="NMI120" s="5"/>
      <c r="NMJ120" s="5"/>
      <c r="NMK120" s="5"/>
      <c r="NML120" s="5"/>
      <c r="NMM120" s="5"/>
      <c r="NMN120" s="5"/>
      <c r="NMO120" s="5"/>
      <c r="NMP120" s="5"/>
      <c r="NMQ120" s="5"/>
      <c r="NMR120" s="5"/>
      <c r="NMS120" s="5"/>
      <c r="NMT120" s="5"/>
      <c r="NMU120" s="5"/>
      <c r="NMV120" s="5"/>
      <c r="NMW120" s="5"/>
      <c r="NMX120" s="5"/>
      <c r="NMY120" s="5"/>
      <c r="NMZ120" s="5"/>
      <c r="NNA120" s="5"/>
      <c r="NNB120" s="5"/>
      <c r="NNC120" s="5"/>
      <c r="NND120" s="5"/>
      <c r="NNE120" s="5"/>
      <c r="NNF120" s="5"/>
      <c r="NNG120" s="5"/>
      <c r="NNH120" s="5"/>
      <c r="NNI120" s="5"/>
      <c r="NNJ120" s="5"/>
      <c r="NNK120" s="5"/>
      <c r="NNL120" s="5"/>
      <c r="NNM120" s="5"/>
      <c r="NNN120" s="5"/>
      <c r="NNO120" s="5"/>
      <c r="NNP120" s="5"/>
      <c r="NNQ120" s="5"/>
      <c r="NNR120" s="5"/>
      <c r="NNS120" s="5"/>
      <c r="NNT120" s="5"/>
      <c r="NNU120" s="5"/>
      <c r="NNV120" s="5"/>
      <c r="NNW120" s="5"/>
      <c r="NNX120" s="5"/>
      <c r="NNY120" s="5"/>
      <c r="NNZ120" s="5"/>
      <c r="NOA120" s="5"/>
      <c r="NOB120" s="5"/>
      <c r="NOC120" s="5"/>
      <c r="NOD120" s="5"/>
      <c r="NOE120" s="5"/>
      <c r="NOF120" s="5"/>
      <c r="NOG120" s="5"/>
      <c r="NOH120" s="5"/>
      <c r="NOI120" s="5"/>
      <c r="NOJ120" s="5"/>
      <c r="NOK120" s="5"/>
      <c r="NOL120" s="5"/>
      <c r="NOM120" s="5"/>
      <c r="NON120" s="5"/>
      <c r="NOO120" s="5"/>
      <c r="NOP120" s="5"/>
      <c r="NOQ120" s="5"/>
      <c r="NOR120" s="5"/>
      <c r="NOS120" s="5"/>
      <c r="NOT120" s="5"/>
      <c r="NOU120" s="5"/>
      <c r="NOV120" s="5"/>
      <c r="NOW120" s="5"/>
      <c r="NOX120" s="5"/>
      <c r="NOY120" s="5"/>
      <c r="NOZ120" s="5"/>
      <c r="NPA120" s="5"/>
      <c r="NPB120" s="5"/>
      <c r="NPC120" s="5"/>
      <c r="NPD120" s="5"/>
      <c r="NPE120" s="5"/>
      <c r="NPF120" s="5"/>
      <c r="NPG120" s="5"/>
      <c r="NPH120" s="5"/>
      <c r="NPI120" s="5"/>
      <c r="NPJ120" s="5"/>
      <c r="NPK120" s="5"/>
      <c r="NPL120" s="5"/>
      <c r="NPM120" s="5"/>
      <c r="NPN120" s="5"/>
      <c r="NPO120" s="5"/>
      <c r="NPP120" s="5"/>
      <c r="NPQ120" s="5"/>
      <c r="NPR120" s="5"/>
      <c r="NPS120" s="5"/>
      <c r="NPT120" s="5"/>
      <c r="NPU120" s="5"/>
      <c r="NPV120" s="5"/>
      <c r="NPW120" s="5"/>
      <c r="NPX120" s="5"/>
      <c r="NPY120" s="5"/>
      <c r="NPZ120" s="5"/>
      <c r="NQA120" s="5"/>
      <c r="NQB120" s="5"/>
      <c r="NQC120" s="5"/>
      <c r="NQD120" s="5"/>
      <c r="NQE120" s="5"/>
      <c r="NQF120" s="5"/>
      <c r="NQG120" s="5"/>
      <c r="NQH120" s="5"/>
      <c r="NQI120" s="5"/>
      <c r="NQJ120" s="5"/>
      <c r="NQK120" s="5"/>
      <c r="NQL120" s="5"/>
      <c r="NQM120" s="5"/>
      <c r="NQN120" s="5"/>
      <c r="NQO120" s="5"/>
      <c r="NQP120" s="5"/>
      <c r="NQQ120" s="5"/>
      <c r="NQR120" s="5"/>
      <c r="NQS120" s="5"/>
      <c r="NQT120" s="5"/>
      <c r="NQU120" s="5"/>
      <c r="NQV120" s="5"/>
      <c r="NQW120" s="5"/>
      <c r="NQX120" s="5"/>
      <c r="NQY120" s="5"/>
      <c r="NQZ120" s="5"/>
      <c r="NRA120" s="5"/>
      <c r="NRB120" s="5"/>
      <c r="NRC120" s="5"/>
      <c r="NRD120" s="5"/>
      <c r="NRE120" s="5"/>
      <c r="NRF120" s="5"/>
      <c r="NRG120" s="5"/>
      <c r="NRH120" s="5"/>
      <c r="NRI120" s="5"/>
      <c r="NRJ120" s="5"/>
      <c r="NRK120" s="5"/>
      <c r="NRL120" s="5"/>
      <c r="NRM120" s="5"/>
      <c r="NRN120" s="5"/>
      <c r="NRO120" s="5"/>
      <c r="NRP120" s="5"/>
      <c r="NRQ120" s="5"/>
      <c r="NRR120" s="5"/>
      <c r="NRS120" s="5"/>
      <c r="NRT120" s="5"/>
      <c r="NRU120" s="5"/>
      <c r="NRV120" s="5"/>
      <c r="NRW120" s="5"/>
      <c r="NRX120" s="5"/>
      <c r="NRY120" s="5"/>
      <c r="NRZ120" s="5"/>
      <c r="NSA120" s="5"/>
      <c r="NSB120" s="5"/>
      <c r="NSC120" s="5"/>
      <c r="NSD120" s="5"/>
      <c r="NSE120" s="5"/>
      <c r="NSF120" s="5"/>
      <c r="NSG120" s="5"/>
      <c r="NSH120" s="5"/>
      <c r="NSI120" s="5"/>
      <c r="NSJ120" s="5"/>
      <c r="NSK120" s="5"/>
      <c r="NSL120" s="5"/>
      <c r="NSM120" s="5"/>
      <c r="NSN120" s="5"/>
      <c r="NSO120" s="5"/>
      <c r="NSP120" s="5"/>
      <c r="NSQ120" s="5"/>
      <c r="NSR120" s="5"/>
      <c r="NSS120" s="5"/>
      <c r="NST120" s="5"/>
      <c r="NSU120" s="5"/>
      <c r="NSV120" s="5"/>
      <c r="NSW120" s="5"/>
      <c r="NSX120" s="5"/>
      <c r="NSY120" s="5"/>
      <c r="NSZ120" s="5"/>
      <c r="NTA120" s="5"/>
      <c r="NTB120" s="5"/>
      <c r="NTC120" s="5"/>
      <c r="NTD120" s="5"/>
      <c r="NTE120" s="5"/>
      <c r="NTF120" s="5"/>
      <c r="NTG120" s="5"/>
      <c r="NTH120" s="5"/>
      <c r="NTI120" s="5"/>
      <c r="NTJ120" s="5"/>
      <c r="NTK120" s="5"/>
      <c r="NTL120" s="5"/>
      <c r="NTM120" s="5"/>
      <c r="NTN120" s="5"/>
      <c r="NTO120" s="5"/>
      <c r="NTP120" s="5"/>
      <c r="NTQ120" s="5"/>
      <c r="NTR120" s="5"/>
      <c r="NTS120" s="5"/>
      <c r="NTT120" s="5"/>
      <c r="NTU120" s="5"/>
      <c r="NTV120" s="5"/>
      <c r="NTW120" s="5"/>
      <c r="NTX120" s="5"/>
      <c r="NTY120" s="5"/>
      <c r="NTZ120" s="5"/>
      <c r="NUA120" s="5"/>
      <c r="NUB120" s="5"/>
      <c r="NUC120" s="5"/>
      <c r="NUD120" s="5"/>
      <c r="NUE120" s="5"/>
      <c r="NUF120" s="5"/>
      <c r="NUG120" s="5"/>
      <c r="NUH120" s="5"/>
      <c r="NUI120" s="5"/>
      <c r="NUJ120" s="5"/>
      <c r="NUK120" s="5"/>
      <c r="NUL120" s="5"/>
      <c r="NUM120" s="5"/>
      <c r="NUN120" s="5"/>
      <c r="NUO120" s="5"/>
      <c r="NUP120" s="5"/>
      <c r="NUQ120" s="5"/>
      <c r="NUR120" s="5"/>
      <c r="NUS120" s="5"/>
      <c r="NUT120" s="5"/>
      <c r="NUU120" s="5"/>
      <c r="NUV120" s="5"/>
      <c r="NUW120" s="5"/>
      <c r="NUX120" s="5"/>
      <c r="NUY120" s="5"/>
      <c r="NUZ120" s="5"/>
      <c r="NVA120" s="5"/>
      <c r="NVB120" s="5"/>
      <c r="NVC120" s="5"/>
      <c r="NVD120" s="5"/>
      <c r="NVE120" s="5"/>
      <c r="NVF120" s="5"/>
      <c r="NVG120" s="5"/>
      <c r="NVH120" s="5"/>
      <c r="NVI120" s="5"/>
      <c r="NVJ120" s="5"/>
      <c r="NVK120" s="5"/>
      <c r="NVL120" s="5"/>
      <c r="NVM120" s="5"/>
      <c r="NVN120" s="5"/>
      <c r="NVO120" s="5"/>
      <c r="NVP120" s="5"/>
      <c r="NVQ120" s="5"/>
      <c r="NVR120" s="5"/>
      <c r="NVS120" s="5"/>
      <c r="NVT120" s="5"/>
      <c r="NVU120" s="5"/>
      <c r="NVV120" s="5"/>
      <c r="NVW120" s="5"/>
      <c r="NVX120" s="5"/>
      <c r="NVY120" s="5"/>
      <c r="NVZ120" s="5"/>
      <c r="NWA120" s="5"/>
      <c r="NWB120" s="5"/>
      <c r="NWC120" s="5"/>
      <c r="NWD120" s="5"/>
      <c r="NWE120" s="5"/>
      <c r="NWF120" s="5"/>
      <c r="NWG120" s="5"/>
      <c r="NWH120" s="5"/>
      <c r="NWI120" s="5"/>
      <c r="NWJ120" s="5"/>
      <c r="NWK120" s="5"/>
      <c r="NWL120" s="5"/>
      <c r="NWM120" s="5"/>
      <c r="NWN120" s="5"/>
      <c r="NWO120" s="5"/>
      <c r="NWP120" s="5"/>
      <c r="NWQ120" s="5"/>
      <c r="NWR120" s="5"/>
      <c r="NWS120" s="5"/>
      <c r="NWT120" s="5"/>
      <c r="NWU120" s="5"/>
      <c r="NWV120" s="5"/>
      <c r="NWW120" s="5"/>
      <c r="NWX120" s="5"/>
      <c r="NWY120" s="5"/>
      <c r="NWZ120" s="5"/>
      <c r="NXA120" s="5"/>
      <c r="NXB120" s="5"/>
      <c r="NXC120" s="5"/>
      <c r="NXD120" s="5"/>
      <c r="NXE120" s="5"/>
      <c r="NXF120" s="5"/>
      <c r="NXG120" s="5"/>
      <c r="NXH120" s="5"/>
      <c r="NXI120" s="5"/>
      <c r="NXJ120" s="5"/>
      <c r="NXK120" s="5"/>
      <c r="NXL120" s="5"/>
      <c r="NXM120" s="5"/>
      <c r="NXN120" s="5"/>
      <c r="NXO120" s="5"/>
      <c r="NXP120" s="5"/>
      <c r="NXQ120" s="5"/>
      <c r="NXR120" s="5"/>
      <c r="NXS120" s="5"/>
      <c r="NXT120" s="5"/>
      <c r="NXU120" s="5"/>
      <c r="NXV120" s="5"/>
      <c r="NXW120" s="5"/>
      <c r="NXX120" s="5"/>
      <c r="NXY120" s="5"/>
      <c r="NXZ120" s="5"/>
      <c r="NYA120" s="5"/>
      <c r="NYB120" s="5"/>
      <c r="NYC120" s="5"/>
      <c r="NYD120" s="5"/>
      <c r="NYE120" s="5"/>
      <c r="NYF120" s="5"/>
      <c r="NYG120" s="5"/>
      <c r="NYH120" s="5"/>
      <c r="NYI120" s="5"/>
      <c r="NYJ120" s="5"/>
      <c r="NYK120" s="5"/>
      <c r="NYL120" s="5"/>
      <c r="NYM120" s="5"/>
      <c r="NYN120" s="5"/>
      <c r="NYO120" s="5"/>
      <c r="NYP120" s="5"/>
      <c r="NYQ120" s="5"/>
      <c r="NYR120" s="5"/>
      <c r="NYS120" s="5"/>
      <c r="NYT120" s="5"/>
      <c r="NYU120" s="5"/>
      <c r="NYV120" s="5"/>
      <c r="NYW120" s="5"/>
      <c r="NYX120" s="5"/>
      <c r="NYY120" s="5"/>
      <c r="NYZ120" s="5"/>
      <c r="NZA120" s="5"/>
      <c r="NZB120" s="5"/>
      <c r="NZC120" s="5"/>
      <c r="NZD120" s="5"/>
      <c r="NZE120" s="5"/>
      <c r="NZF120" s="5"/>
      <c r="NZG120" s="5"/>
      <c r="NZH120" s="5"/>
      <c r="NZI120" s="5"/>
      <c r="NZJ120" s="5"/>
      <c r="NZK120" s="5"/>
      <c r="NZL120" s="5"/>
      <c r="NZM120" s="5"/>
      <c r="NZN120" s="5"/>
      <c r="NZO120" s="5"/>
      <c r="NZP120" s="5"/>
      <c r="NZQ120" s="5"/>
      <c r="NZR120" s="5"/>
      <c r="NZS120" s="5"/>
      <c r="NZT120" s="5"/>
      <c r="NZU120" s="5"/>
      <c r="NZV120" s="5"/>
      <c r="NZW120" s="5"/>
      <c r="NZX120" s="5"/>
      <c r="NZY120" s="5"/>
      <c r="NZZ120" s="5"/>
      <c r="OAA120" s="5"/>
      <c r="OAB120" s="5"/>
      <c r="OAC120" s="5"/>
      <c r="OAD120" s="5"/>
      <c r="OAE120" s="5"/>
      <c r="OAF120" s="5"/>
      <c r="OAG120" s="5"/>
      <c r="OAH120" s="5"/>
      <c r="OAI120" s="5"/>
      <c r="OAJ120" s="5"/>
      <c r="OAK120" s="5"/>
      <c r="OAL120" s="5"/>
      <c r="OAM120" s="5"/>
      <c r="OAN120" s="5"/>
      <c r="OAO120" s="5"/>
      <c r="OAP120" s="5"/>
      <c r="OAQ120" s="5"/>
      <c r="OAR120" s="5"/>
      <c r="OAS120" s="5"/>
      <c r="OAT120" s="5"/>
      <c r="OAU120" s="5"/>
      <c r="OAV120" s="5"/>
      <c r="OAW120" s="5"/>
      <c r="OAX120" s="5"/>
      <c r="OAY120" s="5"/>
      <c r="OAZ120" s="5"/>
      <c r="OBA120" s="5"/>
      <c r="OBB120" s="5"/>
      <c r="OBC120" s="5"/>
      <c r="OBD120" s="5"/>
      <c r="OBE120" s="5"/>
      <c r="OBF120" s="5"/>
      <c r="OBG120" s="5"/>
      <c r="OBH120" s="5"/>
      <c r="OBI120" s="5"/>
      <c r="OBJ120" s="5"/>
      <c r="OBK120" s="5"/>
      <c r="OBL120" s="5"/>
      <c r="OBM120" s="5"/>
      <c r="OBN120" s="5"/>
      <c r="OBO120" s="5"/>
      <c r="OBP120" s="5"/>
      <c r="OBQ120" s="5"/>
      <c r="OBR120" s="5"/>
      <c r="OBS120" s="5"/>
      <c r="OBT120" s="5"/>
      <c r="OBU120" s="5"/>
      <c r="OBV120" s="5"/>
      <c r="OBW120" s="5"/>
      <c r="OBX120" s="5"/>
      <c r="OBY120" s="5"/>
      <c r="OBZ120" s="5"/>
      <c r="OCA120" s="5"/>
      <c r="OCB120" s="5"/>
      <c r="OCC120" s="5"/>
      <c r="OCD120" s="5"/>
      <c r="OCE120" s="5"/>
      <c r="OCF120" s="5"/>
      <c r="OCG120" s="5"/>
      <c r="OCH120" s="5"/>
      <c r="OCI120" s="5"/>
      <c r="OCJ120" s="5"/>
      <c r="OCK120" s="5"/>
      <c r="OCL120" s="5"/>
      <c r="OCM120" s="5"/>
      <c r="OCN120" s="5"/>
      <c r="OCO120" s="5"/>
      <c r="OCP120" s="5"/>
      <c r="OCQ120" s="5"/>
      <c r="OCR120" s="5"/>
      <c r="OCS120" s="5"/>
      <c r="OCT120" s="5"/>
      <c r="OCU120" s="5"/>
      <c r="OCV120" s="5"/>
      <c r="OCW120" s="5"/>
      <c r="OCX120" s="5"/>
      <c r="OCY120" s="5"/>
      <c r="OCZ120" s="5"/>
      <c r="ODA120" s="5"/>
      <c r="ODB120" s="5"/>
      <c r="ODC120" s="5"/>
      <c r="ODD120" s="5"/>
      <c r="ODE120" s="5"/>
      <c r="ODF120" s="5"/>
      <c r="ODG120" s="5"/>
      <c r="ODH120" s="5"/>
      <c r="ODI120" s="5"/>
      <c r="ODJ120" s="5"/>
      <c r="ODK120" s="5"/>
      <c r="ODL120" s="5"/>
      <c r="ODM120" s="5"/>
      <c r="ODN120" s="5"/>
      <c r="ODO120" s="5"/>
      <c r="ODP120" s="5"/>
      <c r="ODQ120" s="5"/>
      <c r="ODR120" s="5"/>
      <c r="ODS120" s="5"/>
      <c r="ODT120" s="5"/>
      <c r="ODU120" s="5"/>
      <c r="ODV120" s="5"/>
      <c r="ODW120" s="5"/>
      <c r="ODX120" s="5"/>
      <c r="ODY120" s="5"/>
      <c r="ODZ120" s="5"/>
      <c r="OEA120" s="5"/>
      <c r="OEB120" s="5"/>
      <c r="OEC120" s="5"/>
      <c r="OED120" s="5"/>
      <c r="OEE120" s="5"/>
      <c r="OEF120" s="5"/>
      <c r="OEG120" s="5"/>
      <c r="OEH120" s="5"/>
      <c r="OEI120" s="5"/>
      <c r="OEJ120" s="5"/>
      <c r="OEK120" s="5"/>
      <c r="OEL120" s="5"/>
      <c r="OEM120" s="5"/>
      <c r="OEN120" s="5"/>
      <c r="OEO120" s="5"/>
      <c r="OEP120" s="5"/>
      <c r="OEQ120" s="5"/>
      <c r="OER120" s="5"/>
      <c r="OES120" s="5"/>
      <c r="OET120" s="5"/>
      <c r="OEU120" s="5"/>
      <c r="OEV120" s="5"/>
      <c r="OEW120" s="5"/>
      <c r="OEX120" s="5"/>
      <c r="OEY120" s="5"/>
      <c r="OEZ120" s="5"/>
      <c r="OFA120" s="5"/>
      <c r="OFB120" s="5"/>
      <c r="OFC120" s="5"/>
      <c r="OFD120" s="5"/>
      <c r="OFE120" s="5"/>
      <c r="OFF120" s="5"/>
      <c r="OFG120" s="5"/>
      <c r="OFH120" s="5"/>
      <c r="OFI120" s="5"/>
      <c r="OFJ120" s="5"/>
      <c r="OFK120" s="5"/>
      <c r="OFL120" s="5"/>
      <c r="OFM120" s="5"/>
      <c r="OFN120" s="5"/>
      <c r="OFO120" s="5"/>
      <c r="OFP120" s="5"/>
      <c r="OFQ120" s="5"/>
      <c r="OFR120" s="5"/>
      <c r="OFS120" s="5"/>
      <c r="OFT120" s="5"/>
      <c r="OFU120" s="5"/>
      <c r="OFV120" s="5"/>
      <c r="OFW120" s="5"/>
      <c r="OFX120" s="5"/>
      <c r="OFY120" s="5"/>
      <c r="OFZ120" s="5"/>
      <c r="OGA120" s="5"/>
      <c r="OGB120" s="5"/>
      <c r="OGC120" s="5"/>
      <c r="OGD120" s="5"/>
      <c r="OGE120" s="5"/>
      <c r="OGF120" s="5"/>
      <c r="OGG120" s="5"/>
      <c r="OGH120" s="5"/>
      <c r="OGI120" s="5"/>
      <c r="OGJ120" s="5"/>
      <c r="OGK120" s="5"/>
      <c r="OGL120" s="5"/>
      <c r="OGM120" s="5"/>
      <c r="OGN120" s="5"/>
      <c r="OGO120" s="5"/>
      <c r="OGP120" s="5"/>
      <c r="OGQ120" s="5"/>
      <c r="OGR120" s="5"/>
      <c r="OGS120" s="5"/>
      <c r="OGT120" s="5"/>
      <c r="OGU120" s="5"/>
      <c r="OGV120" s="5"/>
      <c r="OGW120" s="5"/>
      <c r="OGX120" s="5"/>
      <c r="OGY120" s="5"/>
      <c r="OGZ120" s="5"/>
      <c r="OHA120" s="5"/>
      <c r="OHB120" s="5"/>
      <c r="OHC120" s="5"/>
      <c r="OHD120" s="5"/>
      <c r="OHE120" s="5"/>
      <c r="OHF120" s="5"/>
      <c r="OHG120" s="5"/>
      <c r="OHH120" s="5"/>
      <c r="OHI120" s="5"/>
      <c r="OHJ120" s="5"/>
      <c r="OHK120" s="5"/>
      <c r="OHL120" s="5"/>
      <c r="OHM120" s="5"/>
      <c r="OHN120" s="5"/>
      <c r="OHO120" s="5"/>
      <c r="OHP120" s="5"/>
      <c r="OHQ120" s="5"/>
      <c r="OHR120" s="5"/>
      <c r="OHS120" s="5"/>
      <c r="OHT120" s="5"/>
      <c r="OHU120" s="5"/>
      <c r="OHV120" s="5"/>
      <c r="OHW120" s="5"/>
      <c r="OHX120" s="5"/>
      <c r="OHY120" s="5"/>
      <c r="OHZ120" s="5"/>
      <c r="OIA120" s="5"/>
      <c r="OIB120" s="5"/>
      <c r="OIC120" s="5"/>
      <c r="OID120" s="5"/>
      <c r="OIE120" s="5"/>
      <c r="OIF120" s="5"/>
      <c r="OIG120" s="5"/>
      <c r="OIH120" s="5"/>
      <c r="OII120" s="5"/>
      <c r="OIJ120" s="5"/>
      <c r="OIK120" s="5"/>
      <c r="OIL120" s="5"/>
      <c r="OIM120" s="5"/>
      <c r="OIN120" s="5"/>
      <c r="OIO120" s="5"/>
      <c r="OIP120" s="5"/>
      <c r="OIQ120" s="5"/>
      <c r="OIR120" s="5"/>
      <c r="OIS120" s="5"/>
      <c r="OIT120" s="5"/>
      <c r="OIU120" s="5"/>
      <c r="OIV120" s="5"/>
      <c r="OIW120" s="5"/>
      <c r="OIX120" s="5"/>
      <c r="OIY120" s="5"/>
      <c r="OIZ120" s="5"/>
      <c r="OJA120" s="5"/>
      <c r="OJB120" s="5"/>
      <c r="OJC120" s="5"/>
      <c r="OJD120" s="5"/>
      <c r="OJE120" s="5"/>
      <c r="OJF120" s="5"/>
      <c r="OJG120" s="5"/>
      <c r="OJH120" s="5"/>
      <c r="OJI120" s="5"/>
      <c r="OJJ120" s="5"/>
      <c r="OJK120" s="5"/>
      <c r="OJL120" s="5"/>
      <c r="OJM120" s="5"/>
      <c r="OJN120" s="5"/>
      <c r="OJO120" s="5"/>
      <c r="OJP120" s="5"/>
      <c r="OJQ120" s="5"/>
      <c r="OJR120" s="5"/>
      <c r="OJS120" s="5"/>
      <c r="OJT120" s="5"/>
      <c r="OJU120" s="5"/>
      <c r="OJV120" s="5"/>
      <c r="OJW120" s="5"/>
      <c r="OJX120" s="5"/>
      <c r="OJY120" s="5"/>
      <c r="OJZ120" s="5"/>
      <c r="OKA120" s="5"/>
      <c r="OKB120" s="5"/>
      <c r="OKC120" s="5"/>
      <c r="OKD120" s="5"/>
      <c r="OKE120" s="5"/>
      <c r="OKF120" s="5"/>
      <c r="OKG120" s="5"/>
      <c r="OKH120" s="5"/>
      <c r="OKI120" s="5"/>
      <c r="OKJ120" s="5"/>
      <c r="OKK120" s="5"/>
      <c r="OKL120" s="5"/>
      <c r="OKM120" s="5"/>
      <c r="OKN120" s="5"/>
      <c r="OKO120" s="5"/>
      <c r="OKP120" s="5"/>
      <c r="OKQ120" s="5"/>
      <c r="OKR120" s="5"/>
      <c r="OKS120" s="5"/>
      <c r="OKT120" s="5"/>
      <c r="OKU120" s="5"/>
      <c r="OKV120" s="5"/>
      <c r="OKW120" s="5"/>
      <c r="OKX120" s="5"/>
      <c r="OKY120" s="5"/>
      <c r="OKZ120" s="5"/>
      <c r="OLA120" s="5"/>
      <c r="OLB120" s="5"/>
      <c r="OLC120" s="5"/>
      <c r="OLD120" s="5"/>
      <c r="OLE120" s="5"/>
      <c r="OLF120" s="5"/>
      <c r="OLG120" s="5"/>
      <c r="OLH120" s="5"/>
      <c r="OLI120" s="5"/>
      <c r="OLJ120" s="5"/>
      <c r="OLK120" s="5"/>
      <c r="OLL120" s="5"/>
      <c r="OLM120" s="5"/>
      <c r="OLN120" s="5"/>
      <c r="OLO120" s="5"/>
      <c r="OLP120" s="5"/>
      <c r="OLQ120" s="5"/>
      <c r="OLR120" s="5"/>
      <c r="OLS120" s="5"/>
      <c r="OLT120" s="5"/>
      <c r="OLU120" s="5"/>
      <c r="OLV120" s="5"/>
      <c r="OLW120" s="5"/>
      <c r="OLX120" s="5"/>
      <c r="OLY120" s="5"/>
      <c r="OLZ120" s="5"/>
      <c r="OMA120" s="5"/>
      <c r="OMB120" s="5"/>
      <c r="OMC120" s="5"/>
      <c r="OMD120" s="5"/>
      <c r="OME120" s="5"/>
      <c r="OMF120" s="5"/>
      <c r="OMG120" s="5"/>
      <c r="OMH120" s="5"/>
      <c r="OMI120" s="5"/>
      <c r="OMJ120" s="5"/>
      <c r="OMK120" s="5"/>
      <c r="OML120" s="5"/>
      <c r="OMM120" s="5"/>
      <c r="OMN120" s="5"/>
      <c r="OMO120" s="5"/>
      <c r="OMP120" s="5"/>
      <c r="OMQ120" s="5"/>
      <c r="OMR120" s="5"/>
      <c r="OMS120" s="5"/>
      <c r="OMT120" s="5"/>
      <c r="OMU120" s="5"/>
      <c r="OMV120" s="5"/>
      <c r="OMW120" s="5"/>
      <c r="OMX120" s="5"/>
      <c r="OMY120" s="5"/>
      <c r="OMZ120" s="5"/>
      <c r="ONA120" s="5"/>
      <c r="ONB120" s="5"/>
      <c r="ONC120" s="5"/>
      <c r="OND120" s="5"/>
      <c r="ONE120" s="5"/>
      <c r="ONF120" s="5"/>
      <c r="ONG120" s="5"/>
      <c r="ONH120" s="5"/>
      <c r="ONI120" s="5"/>
      <c r="ONJ120" s="5"/>
      <c r="ONK120" s="5"/>
      <c r="ONL120" s="5"/>
      <c r="ONM120" s="5"/>
      <c r="ONN120" s="5"/>
      <c r="ONO120" s="5"/>
      <c r="ONP120" s="5"/>
      <c r="ONQ120" s="5"/>
      <c r="ONR120" s="5"/>
      <c r="ONS120" s="5"/>
      <c r="ONT120" s="5"/>
      <c r="ONU120" s="5"/>
      <c r="ONV120" s="5"/>
      <c r="ONW120" s="5"/>
      <c r="ONX120" s="5"/>
      <c r="ONY120" s="5"/>
      <c r="ONZ120" s="5"/>
      <c r="OOA120" s="5"/>
      <c r="OOB120" s="5"/>
      <c r="OOC120" s="5"/>
      <c r="OOD120" s="5"/>
      <c r="OOE120" s="5"/>
      <c r="OOF120" s="5"/>
      <c r="OOG120" s="5"/>
      <c r="OOH120" s="5"/>
      <c r="OOI120" s="5"/>
      <c r="OOJ120" s="5"/>
      <c r="OOK120" s="5"/>
      <c r="OOL120" s="5"/>
      <c r="OOM120" s="5"/>
      <c r="OON120" s="5"/>
      <c r="OOO120" s="5"/>
      <c r="OOP120" s="5"/>
      <c r="OOQ120" s="5"/>
      <c r="OOR120" s="5"/>
      <c r="OOS120" s="5"/>
      <c r="OOT120" s="5"/>
      <c r="OOU120" s="5"/>
      <c r="OOV120" s="5"/>
      <c r="OOW120" s="5"/>
      <c r="OOX120" s="5"/>
      <c r="OOY120" s="5"/>
      <c r="OOZ120" s="5"/>
      <c r="OPA120" s="5"/>
      <c r="OPB120" s="5"/>
      <c r="OPC120" s="5"/>
      <c r="OPD120" s="5"/>
      <c r="OPE120" s="5"/>
      <c r="OPF120" s="5"/>
      <c r="OPG120" s="5"/>
      <c r="OPH120" s="5"/>
      <c r="OPI120" s="5"/>
      <c r="OPJ120" s="5"/>
      <c r="OPK120" s="5"/>
      <c r="OPL120" s="5"/>
      <c r="OPM120" s="5"/>
      <c r="OPN120" s="5"/>
      <c r="OPO120" s="5"/>
      <c r="OPP120" s="5"/>
      <c r="OPQ120" s="5"/>
      <c r="OPR120" s="5"/>
      <c r="OPS120" s="5"/>
      <c r="OPT120" s="5"/>
      <c r="OPU120" s="5"/>
      <c r="OPV120" s="5"/>
      <c r="OPW120" s="5"/>
      <c r="OPX120" s="5"/>
      <c r="OPY120" s="5"/>
      <c r="OPZ120" s="5"/>
      <c r="OQA120" s="5"/>
      <c r="OQB120" s="5"/>
      <c r="OQC120" s="5"/>
      <c r="OQD120" s="5"/>
      <c r="OQE120" s="5"/>
      <c r="OQF120" s="5"/>
      <c r="OQG120" s="5"/>
      <c r="OQH120" s="5"/>
      <c r="OQI120" s="5"/>
      <c r="OQJ120" s="5"/>
      <c r="OQK120" s="5"/>
      <c r="OQL120" s="5"/>
      <c r="OQM120" s="5"/>
      <c r="OQN120" s="5"/>
      <c r="OQO120" s="5"/>
      <c r="OQP120" s="5"/>
      <c r="OQQ120" s="5"/>
      <c r="OQR120" s="5"/>
      <c r="OQS120" s="5"/>
      <c r="OQT120" s="5"/>
      <c r="OQU120" s="5"/>
      <c r="OQV120" s="5"/>
      <c r="OQW120" s="5"/>
      <c r="OQX120" s="5"/>
      <c r="OQY120" s="5"/>
      <c r="OQZ120" s="5"/>
      <c r="ORA120" s="5"/>
      <c r="ORB120" s="5"/>
      <c r="ORC120" s="5"/>
      <c r="ORD120" s="5"/>
      <c r="ORE120" s="5"/>
      <c r="ORF120" s="5"/>
      <c r="ORG120" s="5"/>
      <c r="ORH120" s="5"/>
      <c r="ORI120" s="5"/>
      <c r="ORJ120" s="5"/>
      <c r="ORK120" s="5"/>
      <c r="ORL120" s="5"/>
      <c r="ORM120" s="5"/>
      <c r="ORN120" s="5"/>
      <c r="ORO120" s="5"/>
      <c r="ORP120" s="5"/>
      <c r="ORQ120" s="5"/>
      <c r="ORR120" s="5"/>
      <c r="ORS120" s="5"/>
      <c r="ORT120" s="5"/>
      <c r="ORU120" s="5"/>
      <c r="ORV120" s="5"/>
      <c r="ORW120" s="5"/>
      <c r="ORX120" s="5"/>
      <c r="ORY120" s="5"/>
      <c r="ORZ120" s="5"/>
      <c r="OSA120" s="5"/>
      <c r="OSB120" s="5"/>
      <c r="OSC120" s="5"/>
      <c r="OSD120" s="5"/>
      <c r="OSE120" s="5"/>
      <c r="OSF120" s="5"/>
      <c r="OSG120" s="5"/>
      <c r="OSH120" s="5"/>
      <c r="OSI120" s="5"/>
      <c r="OSJ120" s="5"/>
      <c r="OSK120" s="5"/>
      <c r="OSL120" s="5"/>
      <c r="OSM120" s="5"/>
      <c r="OSN120" s="5"/>
      <c r="OSO120" s="5"/>
      <c r="OSP120" s="5"/>
      <c r="OSQ120" s="5"/>
      <c r="OSR120" s="5"/>
      <c r="OSS120" s="5"/>
      <c r="OST120" s="5"/>
      <c r="OSU120" s="5"/>
      <c r="OSV120" s="5"/>
      <c r="OSW120" s="5"/>
      <c r="OSX120" s="5"/>
      <c r="OSY120" s="5"/>
      <c r="OSZ120" s="5"/>
      <c r="OTA120" s="5"/>
      <c r="OTB120" s="5"/>
      <c r="OTC120" s="5"/>
      <c r="OTD120" s="5"/>
      <c r="OTE120" s="5"/>
      <c r="OTF120" s="5"/>
      <c r="OTG120" s="5"/>
      <c r="OTH120" s="5"/>
      <c r="OTI120" s="5"/>
      <c r="OTJ120" s="5"/>
      <c r="OTK120" s="5"/>
      <c r="OTL120" s="5"/>
      <c r="OTM120" s="5"/>
      <c r="OTN120" s="5"/>
      <c r="OTO120" s="5"/>
      <c r="OTP120" s="5"/>
      <c r="OTQ120" s="5"/>
      <c r="OTR120" s="5"/>
      <c r="OTS120" s="5"/>
      <c r="OTT120" s="5"/>
      <c r="OTU120" s="5"/>
      <c r="OTV120" s="5"/>
      <c r="OTW120" s="5"/>
      <c r="OTX120" s="5"/>
      <c r="OTY120" s="5"/>
      <c r="OTZ120" s="5"/>
      <c r="OUA120" s="5"/>
      <c r="OUB120" s="5"/>
      <c r="OUC120" s="5"/>
      <c r="OUD120" s="5"/>
      <c r="OUE120" s="5"/>
      <c r="OUF120" s="5"/>
      <c r="OUG120" s="5"/>
      <c r="OUH120" s="5"/>
      <c r="OUI120" s="5"/>
      <c r="OUJ120" s="5"/>
      <c r="OUK120" s="5"/>
      <c r="OUL120" s="5"/>
      <c r="OUM120" s="5"/>
      <c r="OUN120" s="5"/>
      <c r="OUO120" s="5"/>
      <c r="OUP120" s="5"/>
      <c r="OUQ120" s="5"/>
      <c r="OUR120" s="5"/>
      <c r="OUS120" s="5"/>
      <c r="OUT120" s="5"/>
      <c r="OUU120" s="5"/>
      <c r="OUV120" s="5"/>
      <c r="OUW120" s="5"/>
      <c r="OUX120" s="5"/>
      <c r="OUY120" s="5"/>
      <c r="OUZ120" s="5"/>
      <c r="OVA120" s="5"/>
      <c r="OVB120" s="5"/>
      <c r="OVC120" s="5"/>
      <c r="OVD120" s="5"/>
      <c r="OVE120" s="5"/>
      <c r="OVF120" s="5"/>
      <c r="OVG120" s="5"/>
      <c r="OVH120" s="5"/>
      <c r="OVI120" s="5"/>
      <c r="OVJ120" s="5"/>
      <c r="OVK120" s="5"/>
      <c r="OVL120" s="5"/>
      <c r="OVM120" s="5"/>
      <c r="OVN120" s="5"/>
      <c r="OVO120" s="5"/>
      <c r="OVP120" s="5"/>
      <c r="OVQ120" s="5"/>
      <c r="OVR120" s="5"/>
      <c r="OVS120" s="5"/>
      <c r="OVT120" s="5"/>
      <c r="OVU120" s="5"/>
      <c r="OVV120" s="5"/>
      <c r="OVW120" s="5"/>
      <c r="OVX120" s="5"/>
      <c r="OVY120" s="5"/>
      <c r="OVZ120" s="5"/>
      <c r="OWA120" s="5"/>
      <c r="OWB120" s="5"/>
      <c r="OWC120" s="5"/>
      <c r="OWD120" s="5"/>
      <c r="OWE120" s="5"/>
      <c r="OWF120" s="5"/>
      <c r="OWG120" s="5"/>
      <c r="OWH120" s="5"/>
      <c r="OWI120" s="5"/>
      <c r="OWJ120" s="5"/>
      <c r="OWK120" s="5"/>
      <c r="OWL120" s="5"/>
      <c r="OWM120" s="5"/>
      <c r="OWN120" s="5"/>
      <c r="OWO120" s="5"/>
      <c r="OWP120" s="5"/>
      <c r="OWQ120" s="5"/>
      <c r="OWR120" s="5"/>
      <c r="OWS120" s="5"/>
      <c r="OWT120" s="5"/>
      <c r="OWU120" s="5"/>
      <c r="OWV120" s="5"/>
      <c r="OWW120" s="5"/>
      <c r="OWX120" s="5"/>
      <c r="OWY120" s="5"/>
      <c r="OWZ120" s="5"/>
      <c r="OXA120" s="5"/>
      <c r="OXB120" s="5"/>
      <c r="OXC120" s="5"/>
      <c r="OXD120" s="5"/>
      <c r="OXE120" s="5"/>
      <c r="OXF120" s="5"/>
      <c r="OXG120" s="5"/>
      <c r="OXH120" s="5"/>
      <c r="OXI120" s="5"/>
      <c r="OXJ120" s="5"/>
      <c r="OXK120" s="5"/>
      <c r="OXL120" s="5"/>
      <c r="OXM120" s="5"/>
      <c r="OXN120" s="5"/>
      <c r="OXO120" s="5"/>
      <c r="OXP120" s="5"/>
      <c r="OXQ120" s="5"/>
      <c r="OXR120" s="5"/>
      <c r="OXS120" s="5"/>
      <c r="OXT120" s="5"/>
      <c r="OXU120" s="5"/>
      <c r="OXV120" s="5"/>
      <c r="OXW120" s="5"/>
      <c r="OXX120" s="5"/>
      <c r="OXY120" s="5"/>
      <c r="OXZ120" s="5"/>
      <c r="OYA120" s="5"/>
      <c r="OYB120" s="5"/>
      <c r="OYC120" s="5"/>
      <c r="OYD120" s="5"/>
      <c r="OYE120" s="5"/>
      <c r="OYF120" s="5"/>
      <c r="OYG120" s="5"/>
      <c r="OYH120" s="5"/>
      <c r="OYI120" s="5"/>
      <c r="OYJ120" s="5"/>
      <c r="OYK120" s="5"/>
      <c r="OYL120" s="5"/>
      <c r="OYM120" s="5"/>
      <c r="OYN120" s="5"/>
      <c r="OYO120" s="5"/>
      <c r="OYP120" s="5"/>
      <c r="OYQ120" s="5"/>
      <c r="OYR120" s="5"/>
      <c r="OYS120" s="5"/>
      <c r="OYT120" s="5"/>
      <c r="OYU120" s="5"/>
      <c r="OYV120" s="5"/>
      <c r="OYW120" s="5"/>
      <c r="OYX120" s="5"/>
      <c r="OYY120" s="5"/>
      <c r="OYZ120" s="5"/>
      <c r="OZA120" s="5"/>
      <c r="OZB120" s="5"/>
      <c r="OZC120" s="5"/>
      <c r="OZD120" s="5"/>
      <c r="OZE120" s="5"/>
      <c r="OZF120" s="5"/>
      <c r="OZG120" s="5"/>
      <c r="OZH120" s="5"/>
      <c r="OZI120" s="5"/>
      <c r="OZJ120" s="5"/>
      <c r="OZK120" s="5"/>
      <c r="OZL120" s="5"/>
      <c r="OZM120" s="5"/>
      <c r="OZN120" s="5"/>
      <c r="OZO120" s="5"/>
      <c r="OZP120" s="5"/>
      <c r="OZQ120" s="5"/>
      <c r="OZR120" s="5"/>
      <c r="OZS120" s="5"/>
      <c r="OZT120" s="5"/>
      <c r="OZU120" s="5"/>
      <c r="OZV120" s="5"/>
      <c r="OZW120" s="5"/>
      <c r="OZX120" s="5"/>
      <c r="OZY120" s="5"/>
      <c r="OZZ120" s="5"/>
      <c r="PAA120" s="5"/>
      <c r="PAB120" s="5"/>
      <c r="PAC120" s="5"/>
      <c r="PAD120" s="5"/>
      <c r="PAE120" s="5"/>
      <c r="PAF120" s="5"/>
      <c r="PAG120" s="5"/>
      <c r="PAH120" s="5"/>
      <c r="PAI120" s="5"/>
      <c r="PAJ120" s="5"/>
      <c r="PAK120" s="5"/>
      <c r="PAL120" s="5"/>
      <c r="PAM120" s="5"/>
      <c r="PAN120" s="5"/>
      <c r="PAO120" s="5"/>
      <c r="PAP120" s="5"/>
      <c r="PAQ120" s="5"/>
      <c r="PAR120" s="5"/>
      <c r="PAS120" s="5"/>
      <c r="PAT120" s="5"/>
      <c r="PAU120" s="5"/>
      <c r="PAV120" s="5"/>
      <c r="PAW120" s="5"/>
      <c r="PAX120" s="5"/>
      <c r="PAY120" s="5"/>
      <c r="PAZ120" s="5"/>
      <c r="PBA120" s="5"/>
      <c r="PBB120" s="5"/>
      <c r="PBC120" s="5"/>
      <c r="PBD120" s="5"/>
      <c r="PBE120" s="5"/>
      <c r="PBF120" s="5"/>
      <c r="PBG120" s="5"/>
      <c r="PBH120" s="5"/>
      <c r="PBI120" s="5"/>
      <c r="PBJ120" s="5"/>
      <c r="PBK120" s="5"/>
      <c r="PBL120" s="5"/>
      <c r="PBM120" s="5"/>
      <c r="PBN120" s="5"/>
      <c r="PBO120" s="5"/>
      <c r="PBP120" s="5"/>
      <c r="PBQ120" s="5"/>
      <c r="PBR120" s="5"/>
      <c r="PBS120" s="5"/>
      <c r="PBT120" s="5"/>
      <c r="PBU120" s="5"/>
      <c r="PBV120" s="5"/>
      <c r="PBW120" s="5"/>
      <c r="PBX120" s="5"/>
      <c r="PBY120" s="5"/>
      <c r="PBZ120" s="5"/>
      <c r="PCA120" s="5"/>
      <c r="PCB120" s="5"/>
      <c r="PCC120" s="5"/>
      <c r="PCD120" s="5"/>
      <c r="PCE120" s="5"/>
      <c r="PCF120" s="5"/>
      <c r="PCG120" s="5"/>
      <c r="PCH120" s="5"/>
      <c r="PCI120" s="5"/>
      <c r="PCJ120" s="5"/>
      <c r="PCK120" s="5"/>
      <c r="PCL120" s="5"/>
      <c r="PCM120" s="5"/>
      <c r="PCN120" s="5"/>
      <c r="PCO120" s="5"/>
      <c r="PCP120" s="5"/>
      <c r="PCQ120" s="5"/>
      <c r="PCR120" s="5"/>
      <c r="PCS120" s="5"/>
      <c r="PCT120" s="5"/>
      <c r="PCU120" s="5"/>
      <c r="PCV120" s="5"/>
      <c r="PCW120" s="5"/>
      <c r="PCX120" s="5"/>
      <c r="PCY120" s="5"/>
      <c r="PCZ120" s="5"/>
      <c r="PDA120" s="5"/>
      <c r="PDB120" s="5"/>
      <c r="PDC120" s="5"/>
      <c r="PDD120" s="5"/>
      <c r="PDE120" s="5"/>
      <c r="PDF120" s="5"/>
      <c r="PDG120" s="5"/>
      <c r="PDH120" s="5"/>
      <c r="PDI120" s="5"/>
      <c r="PDJ120" s="5"/>
      <c r="PDK120" s="5"/>
      <c r="PDL120" s="5"/>
      <c r="PDM120" s="5"/>
      <c r="PDN120" s="5"/>
      <c r="PDO120" s="5"/>
      <c r="PDP120" s="5"/>
      <c r="PDQ120" s="5"/>
      <c r="PDR120" s="5"/>
      <c r="PDS120" s="5"/>
      <c r="PDT120" s="5"/>
      <c r="PDU120" s="5"/>
      <c r="PDV120" s="5"/>
      <c r="PDW120" s="5"/>
      <c r="PDX120" s="5"/>
      <c r="PDY120" s="5"/>
      <c r="PDZ120" s="5"/>
      <c r="PEA120" s="5"/>
      <c r="PEB120" s="5"/>
      <c r="PEC120" s="5"/>
      <c r="PED120" s="5"/>
      <c r="PEE120" s="5"/>
      <c r="PEF120" s="5"/>
      <c r="PEG120" s="5"/>
      <c r="PEH120" s="5"/>
      <c r="PEI120" s="5"/>
      <c r="PEJ120" s="5"/>
      <c r="PEK120" s="5"/>
      <c r="PEL120" s="5"/>
      <c r="PEM120" s="5"/>
      <c r="PEN120" s="5"/>
      <c r="PEO120" s="5"/>
      <c r="PEP120" s="5"/>
      <c r="PEQ120" s="5"/>
      <c r="PER120" s="5"/>
      <c r="PES120" s="5"/>
      <c r="PET120" s="5"/>
      <c r="PEU120" s="5"/>
      <c r="PEV120" s="5"/>
      <c r="PEW120" s="5"/>
      <c r="PEX120" s="5"/>
      <c r="PEY120" s="5"/>
      <c r="PEZ120" s="5"/>
      <c r="PFA120" s="5"/>
      <c r="PFB120" s="5"/>
      <c r="PFC120" s="5"/>
      <c r="PFD120" s="5"/>
      <c r="PFE120" s="5"/>
      <c r="PFF120" s="5"/>
      <c r="PFG120" s="5"/>
      <c r="PFH120" s="5"/>
      <c r="PFI120" s="5"/>
      <c r="PFJ120" s="5"/>
      <c r="PFK120" s="5"/>
      <c r="PFL120" s="5"/>
      <c r="PFM120" s="5"/>
      <c r="PFN120" s="5"/>
      <c r="PFO120" s="5"/>
      <c r="PFP120" s="5"/>
      <c r="PFQ120" s="5"/>
      <c r="PFR120" s="5"/>
      <c r="PFS120" s="5"/>
      <c r="PFT120" s="5"/>
      <c r="PFU120" s="5"/>
      <c r="PFV120" s="5"/>
      <c r="PFW120" s="5"/>
      <c r="PFX120" s="5"/>
      <c r="PFY120" s="5"/>
      <c r="PFZ120" s="5"/>
      <c r="PGA120" s="5"/>
      <c r="PGB120" s="5"/>
      <c r="PGC120" s="5"/>
      <c r="PGD120" s="5"/>
      <c r="PGE120" s="5"/>
      <c r="PGF120" s="5"/>
      <c r="PGG120" s="5"/>
      <c r="PGH120" s="5"/>
      <c r="PGI120" s="5"/>
      <c r="PGJ120" s="5"/>
      <c r="PGK120" s="5"/>
      <c r="PGL120" s="5"/>
      <c r="PGM120" s="5"/>
      <c r="PGN120" s="5"/>
      <c r="PGO120" s="5"/>
      <c r="PGP120" s="5"/>
      <c r="PGQ120" s="5"/>
      <c r="PGR120" s="5"/>
      <c r="PGS120" s="5"/>
      <c r="PGT120" s="5"/>
      <c r="PGU120" s="5"/>
      <c r="PGV120" s="5"/>
      <c r="PGW120" s="5"/>
      <c r="PGX120" s="5"/>
      <c r="PGY120" s="5"/>
      <c r="PGZ120" s="5"/>
      <c r="PHA120" s="5"/>
      <c r="PHB120" s="5"/>
      <c r="PHC120" s="5"/>
      <c r="PHD120" s="5"/>
      <c r="PHE120" s="5"/>
      <c r="PHF120" s="5"/>
      <c r="PHG120" s="5"/>
      <c r="PHH120" s="5"/>
      <c r="PHI120" s="5"/>
      <c r="PHJ120" s="5"/>
      <c r="PHK120" s="5"/>
      <c r="PHL120" s="5"/>
      <c r="PHM120" s="5"/>
      <c r="PHN120" s="5"/>
      <c r="PHO120" s="5"/>
      <c r="PHP120" s="5"/>
      <c r="PHQ120" s="5"/>
      <c r="PHR120" s="5"/>
      <c r="PHS120" s="5"/>
      <c r="PHT120" s="5"/>
      <c r="PHU120" s="5"/>
      <c r="PHV120" s="5"/>
      <c r="PHW120" s="5"/>
      <c r="PHX120" s="5"/>
      <c r="PHY120" s="5"/>
      <c r="PHZ120" s="5"/>
      <c r="PIA120" s="5"/>
      <c r="PIB120" s="5"/>
      <c r="PIC120" s="5"/>
      <c r="PID120" s="5"/>
      <c r="PIE120" s="5"/>
      <c r="PIF120" s="5"/>
      <c r="PIG120" s="5"/>
      <c r="PIH120" s="5"/>
      <c r="PII120" s="5"/>
      <c r="PIJ120" s="5"/>
      <c r="PIK120" s="5"/>
      <c r="PIL120" s="5"/>
      <c r="PIM120" s="5"/>
      <c r="PIN120" s="5"/>
      <c r="PIO120" s="5"/>
      <c r="PIP120" s="5"/>
      <c r="PIQ120" s="5"/>
      <c r="PIR120" s="5"/>
      <c r="PIS120" s="5"/>
      <c r="PIT120" s="5"/>
      <c r="PIU120" s="5"/>
      <c r="PIV120" s="5"/>
      <c r="PIW120" s="5"/>
      <c r="PIX120" s="5"/>
      <c r="PIY120" s="5"/>
      <c r="PIZ120" s="5"/>
      <c r="PJA120" s="5"/>
      <c r="PJB120" s="5"/>
      <c r="PJC120" s="5"/>
      <c r="PJD120" s="5"/>
      <c r="PJE120" s="5"/>
      <c r="PJF120" s="5"/>
      <c r="PJG120" s="5"/>
      <c r="PJH120" s="5"/>
      <c r="PJI120" s="5"/>
      <c r="PJJ120" s="5"/>
      <c r="PJK120" s="5"/>
      <c r="PJL120" s="5"/>
      <c r="PJM120" s="5"/>
      <c r="PJN120" s="5"/>
      <c r="PJO120" s="5"/>
      <c r="PJP120" s="5"/>
      <c r="PJQ120" s="5"/>
      <c r="PJR120" s="5"/>
      <c r="PJS120" s="5"/>
      <c r="PJT120" s="5"/>
      <c r="PJU120" s="5"/>
      <c r="PJV120" s="5"/>
      <c r="PJW120" s="5"/>
      <c r="PJX120" s="5"/>
      <c r="PJY120" s="5"/>
      <c r="PJZ120" s="5"/>
      <c r="PKA120" s="5"/>
      <c r="PKB120" s="5"/>
      <c r="PKC120" s="5"/>
      <c r="PKD120" s="5"/>
      <c r="PKE120" s="5"/>
      <c r="PKF120" s="5"/>
      <c r="PKG120" s="5"/>
      <c r="PKH120" s="5"/>
      <c r="PKI120" s="5"/>
      <c r="PKJ120" s="5"/>
      <c r="PKK120" s="5"/>
      <c r="PKL120" s="5"/>
      <c r="PKM120" s="5"/>
      <c r="PKN120" s="5"/>
      <c r="PKO120" s="5"/>
      <c r="PKP120" s="5"/>
      <c r="PKQ120" s="5"/>
      <c r="PKR120" s="5"/>
      <c r="PKS120" s="5"/>
      <c r="PKT120" s="5"/>
      <c r="PKU120" s="5"/>
      <c r="PKV120" s="5"/>
      <c r="PKW120" s="5"/>
      <c r="PKX120" s="5"/>
      <c r="PKY120" s="5"/>
      <c r="PKZ120" s="5"/>
      <c r="PLA120" s="5"/>
      <c r="PLB120" s="5"/>
      <c r="PLC120" s="5"/>
      <c r="PLD120" s="5"/>
      <c r="PLE120" s="5"/>
      <c r="PLF120" s="5"/>
      <c r="PLG120" s="5"/>
      <c r="PLH120" s="5"/>
      <c r="PLI120" s="5"/>
      <c r="PLJ120" s="5"/>
      <c r="PLK120" s="5"/>
      <c r="PLL120" s="5"/>
      <c r="PLM120" s="5"/>
      <c r="PLN120" s="5"/>
      <c r="PLO120" s="5"/>
      <c r="PLP120" s="5"/>
      <c r="PLQ120" s="5"/>
      <c r="PLR120" s="5"/>
      <c r="PLS120" s="5"/>
      <c r="PLT120" s="5"/>
      <c r="PLU120" s="5"/>
      <c r="PLV120" s="5"/>
      <c r="PLW120" s="5"/>
      <c r="PLX120" s="5"/>
      <c r="PLY120" s="5"/>
      <c r="PLZ120" s="5"/>
      <c r="PMA120" s="5"/>
      <c r="PMB120" s="5"/>
      <c r="PMC120" s="5"/>
      <c r="PMD120" s="5"/>
      <c r="PME120" s="5"/>
      <c r="PMF120" s="5"/>
      <c r="PMG120" s="5"/>
      <c r="PMH120" s="5"/>
      <c r="PMI120" s="5"/>
      <c r="PMJ120" s="5"/>
      <c r="PMK120" s="5"/>
      <c r="PML120" s="5"/>
      <c r="PMM120" s="5"/>
      <c r="PMN120" s="5"/>
      <c r="PMO120" s="5"/>
      <c r="PMP120" s="5"/>
      <c r="PMQ120" s="5"/>
      <c r="PMR120" s="5"/>
      <c r="PMS120" s="5"/>
      <c r="PMT120" s="5"/>
      <c r="PMU120" s="5"/>
      <c r="PMV120" s="5"/>
      <c r="PMW120" s="5"/>
      <c r="PMX120" s="5"/>
      <c r="PMY120" s="5"/>
      <c r="PMZ120" s="5"/>
      <c r="PNA120" s="5"/>
      <c r="PNB120" s="5"/>
      <c r="PNC120" s="5"/>
      <c r="PND120" s="5"/>
      <c r="PNE120" s="5"/>
      <c r="PNF120" s="5"/>
      <c r="PNG120" s="5"/>
      <c r="PNH120" s="5"/>
      <c r="PNI120" s="5"/>
      <c r="PNJ120" s="5"/>
      <c r="PNK120" s="5"/>
      <c r="PNL120" s="5"/>
      <c r="PNM120" s="5"/>
      <c r="PNN120" s="5"/>
      <c r="PNO120" s="5"/>
      <c r="PNP120" s="5"/>
      <c r="PNQ120" s="5"/>
      <c r="PNR120" s="5"/>
      <c r="PNS120" s="5"/>
      <c r="PNT120" s="5"/>
      <c r="PNU120" s="5"/>
      <c r="PNV120" s="5"/>
      <c r="PNW120" s="5"/>
      <c r="PNX120" s="5"/>
      <c r="PNY120" s="5"/>
      <c r="PNZ120" s="5"/>
      <c r="POA120" s="5"/>
      <c r="POB120" s="5"/>
      <c r="POC120" s="5"/>
      <c r="POD120" s="5"/>
      <c r="POE120" s="5"/>
      <c r="POF120" s="5"/>
      <c r="POG120" s="5"/>
      <c r="POH120" s="5"/>
      <c r="POI120" s="5"/>
      <c r="POJ120" s="5"/>
      <c r="POK120" s="5"/>
      <c r="POL120" s="5"/>
      <c r="POM120" s="5"/>
      <c r="PON120" s="5"/>
      <c r="POO120" s="5"/>
      <c r="POP120" s="5"/>
      <c r="POQ120" s="5"/>
      <c r="POR120" s="5"/>
      <c r="POS120" s="5"/>
      <c r="POT120" s="5"/>
      <c r="POU120" s="5"/>
      <c r="POV120" s="5"/>
      <c r="POW120" s="5"/>
      <c r="POX120" s="5"/>
      <c r="POY120" s="5"/>
      <c r="POZ120" s="5"/>
      <c r="PPA120" s="5"/>
      <c r="PPB120" s="5"/>
      <c r="PPC120" s="5"/>
      <c r="PPD120" s="5"/>
      <c r="PPE120" s="5"/>
      <c r="PPF120" s="5"/>
      <c r="PPG120" s="5"/>
      <c r="PPH120" s="5"/>
      <c r="PPI120" s="5"/>
      <c r="PPJ120" s="5"/>
      <c r="PPK120" s="5"/>
      <c r="PPL120" s="5"/>
      <c r="PPM120" s="5"/>
      <c r="PPN120" s="5"/>
      <c r="PPO120" s="5"/>
      <c r="PPP120" s="5"/>
      <c r="PPQ120" s="5"/>
      <c r="PPR120" s="5"/>
      <c r="PPS120" s="5"/>
      <c r="PPT120" s="5"/>
      <c r="PPU120" s="5"/>
      <c r="PPV120" s="5"/>
      <c r="PPW120" s="5"/>
      <c r="PPX120" s="5"/>
      <c r="PPY120" s="5"/>
      <c r="PPZ120" s="5"/>
      <c r="PQA120" s="5"/>
      <c r="PQB120" s="5"/>
      <c r="PQC120" s="5"/>
      <c r="PQD120" s="5"/>
      <c r="PQE120" s="5"/>
      <c r="PQF120" s="5"/>
      <c r="PQG120" s="5"/>
      <c r="PQH120" s="5"/>
      <c r="PQI120" s="5"/>
      <c r="PQJ120" s="5"/>
      <c r="PQK120" s="5"/>
      <c r="PQL120" s="5"/>
      <c r="PQM120" s="5"/>
      <c r="PQN120" s="5"/>
      <c r="PQO120" s="5"/>
      <c r="PQP120" s="5"/>
      <c r="PQQ120" s="5"/>
      <c r="PQR120" s="5"/>
      <c r="PQS120" s="5"/>
      <c r="PQT120" s="5"/>
      <c r="PQU120" s="5"/>
      <c r="PQV120" s="5"/>
      <c r="PQW120" s="5"/>
      <c r="PQX120" s="5"/>
      <c r="PQY120" s="5"/>
      <c r="PQZ120" s="5"/>
      <c r="PRA120" s="5"/>
      <c r="PRB120" s="5"/>
      <c r="PRC120" s="5"/>
      <c r="PRD120" s="5"/>
      <c r="PRE120" s="5"/>
      <c r="PRF120" s="5"/>
      <c r="PRG120" s="5"/>
      <c r="PRH120" s="5"/>
      <c r="PRI120" s="5"/>
      <c r="PRJ120" s="5"/>
      <c r="PRK120" s="5"/>
      <c r="PRL120" s="5"/>
      <c r="PRM120" s="5"/>
      <c r="PRN120" s="5"/>
      <c r="PRO120" s="5"/>
      <c r="PRP120" s="5"/>
      <c r="PRQ120" s="5"/>
      <c r="PRR120" s="5"/>
      <c r="PRS120" s="5"/>
      <c r="PRT120" s="5"/>
      <c r="PRU120" s="5"/>
      <c r="PRV120" s="5"/>
      <c r="PRW120" s="5"/>
      <c r="PRX120" s="5"/>
      <c r="PRY120" s="5"/>
      <c r="PRZ120" s="5"/>
      <c r="PSA120" s="5"/>
      <c r="PSB120" s="5"/>
      <c r="PSC120" s="5"/>
      <c r="PSD120" s="5"/>
      <c r="PSE120" s="5"/>
      <c r="PSF120" s="5"/>
      <c r="PSG120" s="5"/>
      <c r="PSH120" s="5"/>
      <c r="PSI120" s="5"/>
      <c r="PSJ120" s="5"/>
      <c r="PSK120" s="5"/>
      <c r="PSL120" s="5"/>
      <c r="PSM120" s="5"/>
      <c r="PSN120" s="5"/>
      <c r="PSO120" s="5"/>
      <c r="PSP120" s="5"/>
      <c r="PSQ120" s="5"/>
      <c r="PSR120" s="5"/>
      <c r="PSS120" s="5"/>
      <c r="PST120" s="5"/>
      <c r="PSU120" s="5"/>
      <c r="PSV120" s="5"/>
      <c r="PSW120" s="5"/>
      <c r="PSX120" s="5"/>
      <c r="PSY120" s="5"/>
      <c r="PSZ120" s="5"/>
      <c r="PTA120" s="5"/>
      <c r="PTB120" s="5"/>
      <c r="PTC120" s="5"/>
      <c r="PTD120" s="5"/>
      <c r="PTE120" s="5"/>
      <c r="PTF120" s="5"/>
      <c r="PTG120" s="5"/>
      <c r="PTH120" s="5"/>
      <c r="PTI120" s="5"/>
      <c r="PTJ120" s="5"/>
      <c r="PTK120" s="5"/>
      <c r="PTL120" s="5"/>
      <c r="PTM120" s="5"/>
      <c r="PTN120" s="5"/>
      <c r="PTO120" s="5"/>
      <c r="PTP120" s="5"/>
      <c r="PTQ120" s="5"/>
      <c r="PTR120" s="5"/>
      <c r="PTS120" s="5"/>
      <c r="PTT120" s="5"/>
      <c r="PTU120" s="5"/>
      <c r="PTV120" s="5"/>
      <c r="PTW120" s="5"/>
      <c r="PTX120" s="5"/>
      <c r="PTY120" s="5"/>
      <c r="PTZ120" s="5"/>
      <c r="PUA120" s="5"/>
      <c r="PUB120" s="5"/>
      <c r="PUC120" s="5"/>
      <c r="PUD120" s="5"/>
      <c r="PUE120" s="5"/>
      <c r="PUF120" s="5"/>
      <c r="PUG120" s="5"/>
      <c r="PUH120" s="5"/>
      <c r="PUI120" s="5"/>
      <c r="PUJ120" s="5"/>
      <c r="PUK120" s="5"/>
      <c r="PUL120" s="5"/>
      <c r="PUM120" s="5"/>
      <c r="PUN120" s="5"/>
      <c r="PUO120" s="5"/>
      <c r="PUP120" s="5"/>
      <c r="PUQ120" s="5"/>
      <c r="PUR120" s="5"/>
      <c r="PUS120" s="5"/>
      <c r="PUT120" s="5"/>
      <c r="PUU120" s="5"/>
      <c r="PUV120" s="5"/>
      <c r="PUW120" s="5"/>
      <c r="PUX120" s="5"/>
      <c r="PUY120" s="5"/>
      <c r="PUZ120" s="5"/>
      <c r="PVA120" s="5"/>
      <c r="PVB120" s="5"/>
      <c r="PVC120" s="5"/>
      <c r="PVD120" s="5"/>
      <c r="PVE120" s="5"/>
      <c r="PVF120" s="5"/>
      <c r="PVG120" s="5"/>
      <c r="PVH120" s="5"/>
      <c r="PVI120" s="5"/>
      <c r="PVJ120" s="5"/>
      <c r="PVK120" s="5"/>
      <c r="PVL120" s="5"/>
      <c r="PVM120" s="5"/>
      <c r="PVN120" s="5"/>
      <c r="PVO120" s="5"/>
      <c r="PVP120" s="5"/>
      <c r="PVQ120" s="5"/>
      <c r="PVR120" s="5"/>
      <c r="PVS120" s="5"/>
      <c r="PVT120" s="5"/>
      <c r="PVU120" s="5"/>
      <c r="PVV120" s="5"/>
      <c r="PVW120" s="5"/>
      <c r="PVX120" s="5"/>
      <c r="PVY120" s="5"/>
      <c r="PVZ120" s="5"/>
      <c r="PWA120" s="5"/>
      <c r="PWB120" s="5"/>
      <c r="PWC120" s="5"/>
      <c r="PWD120" s="5"/>
      <c r="PWE120" s="5"/>
      <c r="PWF120" s="5"/>
      <c r="PWG120" s="5"/>
      <c r="PWH120" s="5"/>
      <c r="PWI120" s="5"/>
      <c r="PWJ120" s="5"/>
      <c r="PWK120" s="5"/>
      <c r="PWL120" s="5"/>
      <c r="PWM120" s="5"/>
      <c r="PWN120" s="5"/>
      <c r="PWO120" s="5"/>
      <c r="PWP120" s="5"/>
      <c r="PWQ120" s="5"/>
      <c r="PWR120" s="5"/>
      <c r="PWS120" s="5"/>
      <c r="PWT120" s="5"/>
      <c r="PWU120" s="5"/>
      <c r="PWV120" s="5"/>
      <c r="PWW120" s="5"/>
      <c r="PWX120" s="5"/>
      <c r="PWY120" s="5"/>
      <c r="PWZ120" s="5"/>
      <c r="PXA120" s="5"/>
      <c r="PXB120" s="5"/>
      <c r="PXC120" s="5"/>
      <c r="PXD120" s="5"/>
      <c r="PXE120" s="5"/>
      <c r="PXF120" s="5"/>
      <c r="PXG120" s="5"/>
      <c r="PXH120" s="5"/>
      <c r="PXI120" s="5"/>
      <c r="PXJ120" s="5"/>
      <c r="PXK120" s="5"/>
      <c r="PXL120" s="5"/>
      <c r="PXM120" s="5"/>
      <c r="PXN120" s="5"/>
      <c r="PXO120" s="5"/>
      <c r="PXP120" s="5"/>
      <c r="PXQ120" s="5"/>
      <c r="PXR120" s="5"/>
      <c r="PXS120" s="5"/>
      <c r="PXT120" s="5"/>
      <c r="PXU120" s="5"/>
      <c r="PXV120" s="5"/>
      <c r="PXW120" s="5"/>
      <c r="PXX120" s="5"/>
      <c r="PXY120" s="5"/>
      <c r="PXZ120" s="5"/>
      <c r="PYA120" s="5"/>
      <c r="PYB120" s="5"/>
      <c r="PYC120" s="5"/>
      <c r="PYD120" s="5"/>
      <c r="PYE120" s="5"/>
      <c r="PYF120" s="5"/>
      <c r="PYG120" s="5"/>
      <c r="PYH120" s="5"/>
      <c r="PYI120" s="5"/>
      <c r="PYJ120" s="5"/>
      <c r="PYK120" s="5"/>
      <c r="PYL120" s="5"/>
      <c r="PYM120" s="5"/>
      <c r="PYN120" s="5"/>
      <c r="PYO120" s="5"/>
      <c r="PYP120" s="5"/>
      <c r="PYQ120" s="5"/>
      <c r="PYR120" s="5"/>
      <c r="PYS120" s="5"/>
      <c r="PYT120" s="5"/>
      <c r="PYU120" s="5"/>
      <c r="PYV120" s="5"/>
      <c r="PYW120" s="5"/>
      <c r="PYX120" s="5"/>
      <c r="PYY120" s="5"/>
      <c r="PYZ120" s="5"/>
      <c r="PZA120" s="5"/>
      <c r="PZB120" s="5"/>
      <c r="PZC120" s="5"/>
      <c r="PZD120" s="5"/>
      <c r="PZE120" s="5"/>
      <c r="PZF120" s="5"/>
      <c r="PZG120" s="5"/>
      <c r="PZH120" s="5"/>
      <c r="PZI120" s="5"/>
      <c r="PZJ120" s="5"/>
      <c r="PZK120" s="5"/>
      <c r="PZL120" s="5"/>
      <c r="PZM120" s="5"/>
      <c r="PZN120" s="5"/>
      <c r="PZO120" s="5"/>
      <c r="PZP120" s="5"/>
      <c r="PZQ120" s="5"/>
      <c r="PZR120" s="5"/>
      <c r="PZS120" s="5"/>
      <c r="PZT120" s="5"/>
      <c r="PZU120" s="5"/>
      <c r="PZV120" s="5"/>
      <c r="PZW120" s="5"/>
      <c r="PZX120" s="5"/>
      <c r="PZY120" s="5"/>
      <c r="PZZ120" s="5"/>
      <c r="QAA120" s="5"/>
      <c r="QAB120" s="5"/>
      <c r="QAC120" s="5"/>
      <c r="QAD120" s="5"/>
      <c r="QAE120" s="5"/>
      <c r="QAF120" s="5"/>
      <c r="QAG120" s="5"/>
      <c r="QAH120" s="5"/>
      <c r="QAI120" s="5"/>
      <c r="QAJ120" s="5"/>
      <c r="QAK120" s="5"/>
      <c r="QAL120" s="5"/>
      <c r="QAM120" s="5"/>
      <c r="QAN120" s="5"/>
      <c r="QAO120" s="5"/>
      <c r="QAP120" s="5"/>
      <c r="QAQ120" s="5"/>
      <c r="QAR120" s="5"/>
      <c r="QAS120" s="5"/>
      <c r="QAT120" s="5"/>
      <c r="QAU120" s="5"/>
      <c r="QAV120" s="5"/>
      <c r="QAW120" s="5"/>
      <c r="QAX120" s="5"/>
      <c r="QAY120" s="5"/>
      <c r="QAZ120" s="5"/>
      <c r="QBA120" s="5"/>
      <c r="QBB120" s="5"/>
      <c r="QBC120" s="5"/>
      <c r="QBD120" s="5"/>
      <c r="QBE120" s="5"/>
      <c r="QBF120" s="5"/>
      <c r="QBG120" s="5"/>
      <c r="QBH120" s="5"/>
      <c r="QBI120" s="5"/>
      <c r="QBJ120" s="5"/>
      <c r="QBK120" s="5"/>
      <c r="QBL120" s="5"/>
      <c r="QBM120" s="5"/>
      <c r="QBN120" s="5"/>
      <c r="QBO120" s="5"/>
      <c r="QBP120" s="5"/>
      <c r="QBQ120" s="5"/>
      <c r="QBR120" s="5"/>
      <c r="QBS120" s="5"/>
      <c r="QBT120" s="5"/>
      <c r="QBU120" s="5"/>
      <c r="QBV120" s="5"/>
      <c r="QBW120" s="5"/>
      <c r="QBX120" s="5"/>
      <c r="QBY120" s="5"/>
      <c r="QBZ120" s="5"/>
      <c r="QCA120" s="5"/>
      <c r="QCB120" s="5"/>
      <c r="QCC120" s="5"/>
      <c r="QCD120" s="5"/>
      <c r="QCE120" s="5"/>
      <c r="QCF120" s="5"/>
      <c r="QCG120" s="5"/>
      <c r="QCH120" s="5"/>
      <c r="QCI120" s="5"/>
      <c r="QCJ120" s="5"/>
      <c r="QCK120" s="5"/>
      <c r="QCL120" s="5"/>
      <c r="QCM120" s="5"/>
      <c r="QCN120" s="5"/>
      <c r="QCO120" s="5"/>
      <c r="QCP120" s="5"/>
      <c r="QCQ120" s="5"/>
      <c r="QCR120" s="5"/>
      <c r="QCS120" s="5"/>
      <c r="QCT120" s="5"/>
      <c r="QCU120" s="5"/>
      <c r="QCV120" s="5"/>
      <c r="QCW120" s="5"/>
      <c r="QCX120" s="5"/>
      <c r="QCY120" s="5"/>
      <c r="QCZ120" s="5"/>
      <c r="QDA120" s="5"/>
      <c r="QDB120" s="5"/>
      <c r="QDC120" s="5"/>
      <c r="QDD120" s="5"/>
      <c r="QDE120" s="5"/>
      <c r="QDF120" s="5"/>
      <c r="QDG120" s="5"/>
      <c r="QDH120" s="5"/>
      <c r="QDI120" s="5"/>
      <c r="QDJ120" s="5"/>
      <c r="QDK120" s="5"/>
      <c r="QDL120" s="5"/>
      <c r="QDM120" s="5"/>
      <c r="QDN120" s="5"/>
      <c r="QDO120" s="5"/>
      <c r="QDP120" s="5"/>
      <c r="QDQ120" s="5"/>
      <c r="QDR120" s="5"/>
      <c r="QDS120" s="5"/>
      <c r="QDT120" s="5"/>
      <c r="QDU120" s="5"/>
      <c r="QDV120" s="5"/>
      <c r="QDW120" s="5"/>
      <c r="QDX120" s="5"/>
      <c r="QDY120" s="5"/>
      <c r="QDZ120" s="5"/>
      <c r="QEA120" s="5"/>
      <c r="QEB120" s="5"/>
      <c r="QEC120" s="5"/>
      <c r="QED120" s="5"/>
      <c r="QEE120" s="5"/>
      <c r="QEF120" s="5"/>
      <c r="QEG120" s="5"/>
      <c r="QEH120" s="5"/>
      <c r="QEI120" s="5"/>
      <c r="QEJ120" s="5"/>
      <c r="QEK120" s="5"/>
      <c r="QEL120" s="5"/>
      <c r="QEM120" s="5"/>
      <c r="QEN120" s="5"/>
      <c r="QEO120" s="5"/>
      <c r="QEP120" s="5"/>
      <c r="QEQ120" s="5"/>
      <c r="QER120" s="5"/>
      <c r="QES120" s="5"/>
      <c r="QET120" s="5"/>
      <c r="QEU120" s="5"/>
      <c r="QEV120" s="5"/>
      <c r="QEW120" s="5"/>
      <c r="QEX120" s="5"/>
      <c r="QEY120" s="5"/>
      <c r="QEZ120" s="5"/>
      <c r="QFA120" s="5"/>
      <c r="QFB120" s="5"/>
      <c r="QFC120" s="5"/>
      <c r="QFD120" s="5"/>
      <c r="QFE120" s="5"/>
      <c r="QFF120" s="5"/>
      <c r="QFG120" s="5"/>
      <c r="QFH120" s="5"/>
      <c r="QFI120" s="5"/>
      <c r="QFJ120" s="5"/>
      <c r="QFK120" s="5"/>
      <c r="QFL120" s="5"/>
      <c r="QFM120" s="5"/>
      <c r="QFN120" s="5"/>
      <c r="QFO120" s="5"/>
      <c r="QFP120" s="5"/>
      <c r="QFQ120" s="5"/>
      <c r="QFR120" s="5"/>
      <c r="QFS120" s="5"/>
      <c r="QFT120" s="5"/>
      <c r="QFU120" s="5"/>
      <c r="QFV120" s="5"/>
      <c r="QFW120" s="5"/>
      <c r="QFX120" s="5"/>
      <c r="QFY120" s="5"/>
      <c r="QFZ120" s="5"/>
      <c r="QGA120" s="5"/>
      <c r="QGB120" s="5"/>
      <c r="QGC120" s="5"/>
      <c r="QGD120" s="5"/>
      <c r="QGE120" s="5"/>
      <c r="QGF120" s="5"/>
      <c r="QGG120" s="5"/>
      <c r="QGH120" s="5"/>
      <c r="QGI120" s="5"/>
      <c r="QGJ120" s="5"/>
      <c r="QGK120" s="5"/>
      <c r="QGL120" s="5"/>
      <c r="QGM120" s="5"/>
      <c r="QGN120" s="5"/>
      <c r="QGO120" s="5"/>
      <c r="QGP120" s="5"/>
      <c r="QGQ120" s="5"/>
      <c r="QGR120" s="5"/>
      <c r="QGS120" s="5"/>
      <c r="QGT120" s="5"/>
      <c r="QGU120" s="5"/>
      <c r="QGV120" s="5"/>
      <c r="QGW120" s="5"/>
      <c r="QGX120" s="5"/>
      <c r="QGY120" s="5"/>
      <c r="QGZ120" s="5"/>
      <c r="QHA120" s="5"/>
      <c r="QHB120" s="5"/>
      <c r="QHC120" s="5"/>
      <c r="QHD120" s="5"/>
      <c r="QHE120" s="5"/>
      <c r="QHF120" s="5"/>
      <c r="QHG120" s="5"/>
      <c r="QHH120" s="5"/>
      <c r="QHI120" s="5"/>
      <c r="QHJ120" s="5"/>
      <c r="QHK120" s="5"/>
      <c r="QHL120" s="5"/>
      <c r="QHM120" s="5"/>
      <c r="QHN120" s="5"/>
      <c r="QHO120" s="5"/>
      <c r="QHP120" s="5"/>
      <c r="QHQ120" s="5"/>
      <c r="QHR120" s="5"/>
      <c r="QHS120" s="5"/>
      <c r="QHT120" s="5"/>
      <c r="QHU120" s="5"/>
      <c r="QHV120" s="5"/>
      <c r="QHW120" s="5"/>
      <c r="QHX120" s="5"/>
      <c r="QHY120" s="5"/>
      <c r="QHZ120" s="5"/>
      <c r="QIA120" s="5"/>
      <c r="QIB120" s="5"/>
      <c r="QIC120" s="5"/>
      <c r="QID120" s="5"/>
      <c r="QIE120" s="5"/>
      <c r="QIF120" s="5"/>
      <c r="QIG120" s="5"/>
      <c r="QIH120" s="5"/>
      <c r="QII120" s="5"/>
      <c r="QIJ120" s="5"/>
      <c r="QIK120" s="5"/>
      <c r="QIL120" s="5"/>
      <c r="QIM120" s="5"/>
      <c r="QIN120" s="5"/>
      <c r="QIO120" s="5"/>
      <c r="QIP120" s="5"/>
      <c r="QIQ120" s="5"/>
      <c r="QIR120" s="5"/>
      <c r="QIS120" s="5"/>
      <c r="QIT120" s="5"/>
      <c r="QIU120" s="5"/>
      <c r="QIV120" s="5"/>
      <c r="QIW120" s="5"/>
      <c r="QIX120" s="5"/>
      <c r="QIY120" s="5"/>
      <c r="QIZ120" s="5"/>
      <c r="QJA120" s="5"/>
      <c r="QJB120" s="5"/>
      <c r="QJC120" s="5"/>
      <c r="QJD120" s="5"/>
      <c r="QJE120" s="5"/>
      <c r="QJF120" s="5"/>
      <c r="QJG120" s="5"/>
      <c r="QJH120" s="5"/>
      <c r="QJI120" s="5"/>
      <c r="QJJ120" s="5"/>
      <c r="QJK120" s="5"/>
      <c r="QJL120" s="5"/>
      <c r="QJM120" s="5"/>
      <c r="QJN120" s="5"/>
      <c r="QJO120" s="5"/>
      <c r="QJP120" s="5"/>
      <c r="QJQ120" s="5"/>
      <c r="QJR120" s="5"/>
      <c r="QJS120" s="5"/>
      <c r="QJT120" s="5"/>
      <c r="QJU120" s="5"/>
      <c r="QJV120" s="5"/>
      <c r="QJW120" s="5"/>
      <c r="QJX120" s="5"/>
      <c r="QJY120" s="5"/>
      <c r="QJZ120" s="5"/>
      <c r="QKA120" s="5"/>
      <c r="QKB120" s="5"/>
      <c r="QKC120" s="5"/>
      <c r="QKD120" s="5"/>
      <c r="QKE120" s="5"/>
      <c r="QKF120" s="5"/>
      <c r="QKG120" s="5"/>
      <c r="QKH120" s="5"/>
      <c r="QKI120" s="5"/>
      <c r="QKJ120" s="5"/>
      <c r="QKK120" s="5"/>
      <c r="QKL120" s="5"/>
      <c r="QKM120" s="5"/>
      <c r="QKN120" s="5"/>
      <c r="QKO120" s="5"/>
      <c r="QKP120" s="5"/>
      <c r="QKQ120" s="5"/>
      <c r="QKR120" s="5"/>
      <c r="QKS120" s="5"/>
      <c r="QKT120" s="5"/>
      <c r="QKU120" s="5"/>
      <c r="QKV120" s="5"/>
      <c r="QKW120" s="5"/>
      <c r="QKX120" s="5"/>
      <c r="QKY120" s="5"/>
      <c r="QKZ120" s="5"/>
      <c r="QLA120" s="5"/>
      <c r="QLB120" s="5"/>
      <c r="QLC120" s="5"/>
      <c r="QLD120" s="5"/>
      <c r="QLE120" s="5"/>
      <c r="QLF120" s="5"/>
      <c r="QLG120" s="5"/>
      <c r="QLH120" s="5"/>
      <c r="QLI120" s="5"/>
      <c r="QLJ120" s="5"/>
      <c r="QLK120" s="5"/>
      <c r="QLL120" s="5"/>
      <c r="QLM120" s="5"/>
      <c r="QLN120" s="5"/>
      <c r="QLO120" s="5"/>
      <c r="QLP120" s="5"/>
      <c r="QLQ120" s="5"/>
      <c r="QLR120" s="5"/>
      <c r="QLS120" s="5"/>
      <c r="QLT120" s="5"/>
      <c r="QLU120" s="5"/>
      <c r="QLV120" s="5"/>
      <c r="QLW120" s="5"/>
      <c r="QLX120" s="5"/>
      <c r="QLY120" s="5"/>
      <c r="QLZ120" s="5"/>
      <c r="QMA120" s="5"/>
      <c r="QMB120" s="5"/>
      <c r="QMC120" s="5"/>
      <c r="QMD120" s="5"/>
      <c r="QME120" s="5"/>
      <c r="QMF120" s="5"/>
      <c r="QMG120" s="5"/>
      <c r="QMH120" s="5"/>
      <c r="QMI120" s="5"/>
      <c r="QMJ120" s="5"/>
      <c r="QMK120" s="5"/>
      <c r="QML120" s="5"/>
      <c r="QMM120" s="5"/>
      <c r="QMN120" s="5"/>
      <c r="QMO120" s="5"/>
      <c r="QMP120" s="5"/>
      <c r="QMQ120" s="5"/>
      <c r="QMR120" s="5"/>
      <c r="QMS120" s="5"/>
      <c r="QMT120" s="5"/>
      <c r="QMU120" s="5"/>
      <c r="QMV120" s="5"/>
      <c r="QMW120" s="5"/>
      <c r="QMX120" s="5"/>
      <c r="QMY120" s="5"/>
      <c r="QMZ120" s="5"/>
      <c r="QNA120" s="5"/>
      <c r="QNB120" s="5"/>
      <c r="QNC120" s="5"/>
      <c r="QND120" s="5"/>
      <c r="QNE120" s="5"/>
      <c r="QNF120" s="5"/>
      <c r="QNG120" s="5"/>
      <c r="QNH120" s="5"/>
      <c r="QNI120" s="5"/>
      <c r="QNJ120" s="5"/>
      <c r="QNK120" s="5"/>
      <c r="QNL120" s="5"/>
      <c r="QNM120" s="5"/>
      <c r="QNN120" s="5"/>
      <c r="QNO120" s="5"/>
      <c r="QNP120" s="5"/>
      <c r="QNQ120" s="5"/>
      <c r="QNR120" s="5"/>
      <c r="QNS120" s="5"/>
      <c r="QNT120" s="5"/>
      <c r="QNU120" s="5"/>
      <c r="QNV120" s="5"/>
      <c r="QNW120" s="5"/>
      <c r="QNX120" s="5"/>
      <c r="QNY120" s="5"/>
      <c r="QNZ120" s="5"/>
      <c r="QOA120" s="5"/>
      <c r="QOB120" s="5"/>
      <c r="QOC120" s="5"/>
      <c r="QOD120" s="5"/>
      <c r="QOE120" s="5"/>
      <c r="QOF120" s="5"/>
      <c r="QOG120" s="5"/>
      <c r="QOH120" s="5"/>
      <c r="QOI120" s="5"/>
      <c r="QOJ120" s="5"/>
      <c r="QOK120" s="5"/>
      <c r="QOL120" s="5"/>
      <c r="QOM120" s="5"/>
      <c r="QON120" s="5"/>
      <c r="QOO120" s="5"/>
      <c r="QOP120" s="5"/>
      <c r="QOQ120" s="5"/>
      <c r="QOR120" s="5"/>
      <c r="QOS120" s="5"/>
      <c r="QOT120" s="5"/>
      <c r="QOU120" s="5"/>
      <c r="QOV120" s="5"/>
      <c r="QOW120" s="5"/>
      <c r="QOX120" s="5"/>
      <c r="QOY120" s="5"/>
      <c r="QOZ120" s="5"/>
      <c r="QPA120" s="5"/>
      <c r="QPB120" s="5"/>
      <c r="QPC120" s="5"/>
      <c r="QPD120" s="5"/>
      <c r="QPE120" s="5"/>
      <c r="QPF120" s="5"/>
      <c r="QPG120" s="5"/>
      <c r="QPH120" s="5"/>
      <c r="QPI120" s="5"/>
      <c r="QPJ120" s="5"/>
      <c r="QPK120" s="5"/>
      <c r="QPL120" s="5"/>
      <c r="QPM120" s="5"/>
      <c r="QPN120" s="5"/>
      <c r="QPO120" s="5"/>
      <c r="QPP120" s="5"/>
      <c r="QPQ120" s="5"/>
      <c r="QPR120" s="5"/>
      <c r="QPS120" s="5"/>
      <c r="QPT120" s="5"/>
      <c r="QPU120" s="5"/>
      <c r="QPV120" s="5"/>
      <c r="QPW120" s="5"/>
      <c r="QPX120" s="5"/>
      <c r="QPY120" s="5"/>
      <c r="QPZ120" s="5"/>
      <c r="QQA120" s="5"/>
      <c r="QQB120" s="5"/>
      <c r="QQC120" s="5"/>
      <c r="QQD120" s="5"/>
      <c r="QQE120" s="5"/>
      <c r="QQF120" s="5"/>
      <c r="QQG120" s="5"/>
      <c r="QQH120" s="5"/>
      <c r="QQI120" s="5"/>
      <c r="QQJ120" s="5"/>
      <c r="QQK120" s="5"/>
      <c r="QQL120" s="5"/>
      <c r="QQM120" s="5"/>
      <c r="QQN120" s="5"/>
      <c r="QQO120" s="5"/>
      <c r="QQP120" s="5"/>
      <c r="QQQ120" s="5"/>
      <c r="QQR120" s="5"/>
      <c r="QQS120" s="5"/>
      <c r="QQT120" s="5"/>
      <c r="QQU120" s="5"/>
      <c r="QQV120" s="5"/>
      <c r="QQW120" s="5"/>
      <c r="QQX120" s="5"/>
      <c r="QQY120" s="5"/>
      <c r="QQZ120" s="5"/>
      <c r="QRA120" s="5"/>
      <c r="QRB120" s="5"/>
      <c r="QRC120" s="5"/>
      <c r="QRD120" s="5"/>
      <c r="QRE120" s="5"/>
      <c r="QRF120" s="5"/>
      <c r="QRG120" s="5"/>
      <c r="QRH120" s="5"/>
      <c r="QRI120" s="5"/>
      <c r="QRJ120" s="5"/>
      <c r="QRK120" s="5"/>
      <c r="QRL120" s="5"/>
      <c r="QRM120" s="5"/>
      <c r="QRN120" s="5"/>
      <c r="QRO120" s="5"/>
      <c r="QRP120" s="5"/>
      <c r="QRQ120" s="5"/>
      <c r="QRR120" s="5"/>
      <c r="QRS120" s="5"/>
      <c r="QRT120" s="5"/>
      <c r="QRU120" s="5"/>
      <c r="QRV120" s="5"/>
      <c r="QRW120" s="5"/>
      <c r="QRX120" s="5"/>
      <c r="QRY120" s="5"/>
      <c r="QRZ120" s="5"/>
      <c r="QSA120" s="5"/>
      <c r="QSB120" s="5"/>
      <c r="QSC120" s="5"/>
      <c r="QSD120" s="5"/>
      <c r="QSE120" s="5"/>
      <c r="QSF120" s="5"/>
      <c r="QSG120" s="5"/>
      <c r="QSH120" s="5"/>
      <c r="QSI120" s="5"/>
      <c r="QSJ120" s="5"/>
      <c r="QSK120" s="5"/>
      <c r="QSL120" s="5"/>
      <c r="QSM120" s="5"/>
      <c r="QSN120" s="5"/>
      <c r="QSO120" s="5"/>
      <c r="QSP120" s="5"/>
      <c r="QSQ120" s="5"/>
      <c r="QSR120" s="5"/>
      <c r="QSS120" s="5"/>
      <c r="QST120" s="5"/>
      <c r="QSU120" s="5"/>
      <c r="QSV120" s="5"/>
      <c r="QSW120" s="5"/>
      <c r="QSX120" s="5"/>
      <c r="QSY120" s="5"/>
      <c r="QSZ120" s="5"/>
      <c r="QTA120" s="5"/>
      <c r="QTB120" s="5"/>
      <c r="QTC120" s="5"/>
      <c r="QTD120" s="5"/>
      <c r="QTE120" s="5"/>
      <c r="QTF120" s="5"/>
      <c r="QTG120" s="5"/>
      <c r="QTH120" s="5"/>
      <c r="QTI120" s="5"/>
      <c r="QTJ120" s="5"/>
      <c r="QTK120" s="5"/>
      <c r="QTL120" s="5"/>
      <c r="QTM120" s="5"/>
      <c r="QTN120" s="5"/>
      <c r="QTO120" s="5"/>
      <c r="QTP120" s="5"/>
      <c r="QTQ120" s="5"/>
      <c r="QTR120" s="5"/>
      <c r="QTS120" s="5"/>
      <c r="QTT120" s="5"/>
      <c r="QTU120" s="5"/>
      <c r="QTV120" s="5"/>
      <c r="QTW120" s="5"/>
      <c r="QTX120" s="5"/>
      <c r="QTY120" s="5"/>
      <c r="QTZ120" s="5"/>
      <c r="QUA120" s="5"/>
      <c r="QUB120" s="5"/>
      <c r="QUC120" s="5"/>
      <c r="QUD120" s="5"/>
      <c r="QUE120" s="5"/>
      <c r="QUF120" s="5"/>
      <c r="QUG120" s="5"/>
      <c r="QUH120" s="5"/>
      <c r="QUI120" s="5"/>
      <c r="QUJ120" s="5"/>
      <c r="QUK120" s="5"/>
      <c r="QUL120" s="5"/>
      <c r="QUM120" s="5"/>
      <c r="QUN120" s="5"/>
      <c r="QUO120" s="5"/>
      <c r="QUP120" s="5"/>
      <c r="QUQ120" s="5"/>
      <c r="QUR120" s="5"/>
      <c r="QUS120" s="5"/>
      <c r="QUT120" s="5"/>
      <c r="QUU120" s="5"/>
      <c r="QUV120" s="5"/>
      <c r="QUW120" s="5"/>
      <c r="QUX120" s="5"/>
      <c r="QUY120" s="5"/>
      <c r="QUZ120" s="5"/>
      <c r="QVA120" s="5"/>
      <c r="QVB120" s="5"/>
      <c r="QVC120" s="5"/>
      <c r="QVD120" s="5"/>
      <c r="QVE120" s="5"/>
      <c r="QVF120" s="5"/>
      <c r="QVG120" s="5"/>
      <c r="QVH120" s="5"/>
      <c r="QVI120" s="5"/>
      <c r="QVJ120" s="5"/>
      <c r="QVK120" s="5"/>
      <c r="QVL120" s="5"/>
      <c r="QVM120" s="5"/>
      <c r="QVN120" s="5"/>
      <c r="QVO120" s="5"/>
      <c r="QVP120" s="5"/>
      <c r="QVQ120" s="5"/>
      <c r="QVR120" s="5"/>
      <c r="QVS120" s="5"/>
      <c r="QVT120" s="5"/>
      <c r="QVU120" s="5"/>
      <c r="QVV120" s="5"/>
      <c r="QVW120" s="5"/>
      <c r="QVX120" s="5"/>
      <c r="QVY120" s="5"/>
      <c r="QVZ120" s="5"/>
      <c r="QWA120" s="5"/>
      <c r="QWB120" s="5"/>
      <c r="QWC120" s="5"/>
      <c r="QWD120" s="5"/>
      <c r="QWE120" s="5"/>
      <c r="QWF120" s="5"/>
      <c r="QWG120" s="5"/>
      <c r="QWH120" s="5"/>
      <c r="QWI120" s="5"/>
      <c r="QWJ120" s="5"/>
      <c r="QWK120" s="5"/>
      <c r="QWL120" s="5"/>
      <c r="QWM120" s="5"/>
      <c r="QWN120" s="5"/>
      <c r="QWO120" s="5"/>
      <c r="QWP120" s="5"/>
      <c r="QWQ120" s="5"/>
      <c r="QWR120" s="5"/>
      <c r="QWS120" s="5"/>
      <c r="QWT120" s="5"/>
      <c r="QWU120" s="5"/>
      <c r="QWV120" s="5"/>
      <c r="QWW120" s="5"/>
      <c r="QWX120" s="5"/>
      <c r="QWY120" s="5"/>
      <c r="QWZ120" s="5"/>
      <c r="QXA120" s="5"/>
      <c r="QXB120" s="5"/>
      <c r="QXC120" s="5"/>
      <c r="QXD120" s="5"/>
      <c r="QXE120" s="5"/>
      <c r="QXF120" s="5"/>
      <c r="QXG120" s="5"/>
      <c r="QXH120" s="5"/>
      <c r="QXI120" s="5"/>
      <c r="QXJ120" s="5"/>
      <c r="QXK120" s="5"/>
      <c r="QXL120" s="5"/>
      <c r="QXM120" s="5"/>
      <c r="QXN120" s="5"/>
      <c r="QXO120" s="5"/>
      <c r="QXP120" s="5"/>
      <c r="QXQ120" s="5"/>
      <c r="QXR120" s="5"/>
      <c r="QXS120" s="5"/>
      <c r="QXT120" s="5"/>
      <c r="QXU120" s="5"/>
      <c r="QXV120" s="5"/>
      <c r="QXW120" s="5"/>
      <c r="QXX120" s="5"/>
      <c r="QXY120" s="5"/>
      <c r="QXZ120" s="5"/>
      <c r="QYA120" s="5"/>
      <c r="QYB120" s="5"/>
      <c r="QYC120" s="5"/>
      <c r="QYD120" s="5"/>
      <c r="QYE120" s="5"/>
      <c r="QYF120" s="5"/>
      <c r="QYG120" s="5"/>
      <c r="QYH120" s="5"/>
      <c r="QYI120" s="5"/>
      <c r="QYJ120" s="5"/>
      <c r="QYK120" s="5"/>
      <c r="QYL120" s="5"/>
      <c r="QYM120" s="5"/>
      <c r="QYN120" s="5"/>
      <c r="QYO120" s="5"/>
      <c r="QYP120" s="5"/>
      <c r="QYQ120" s="5"/>
      <c r="QYR120" s="5"/>
      <c r="QYS120" s="5"/>
      <c r="QYT120" s="5"/>
      <c r="QYU120" s="5"/>
      <c r="QYV120" s="5"/>
      <c r="QYW120" s="5"/>
      <c r="QYX120" s="5"/>
      <c r="QYY120" s="5"/>
      <c r="QYZ120" s="5"/>
      <c r="QZA120" s="5"/>
      <c r="QZB120" s="5"/>
      <c r="QZC120" s="5"/>
      <c r="QZD120" s="5"/>
      <c r="QZE120" s="5"/>
      <c r="QZF120" s="5"/>
      <c r="QZG120" s="5"/>
      <c r="QZH120" s="5"/>
      <c r="QZI120" s="5"/>
      <c r="QZJ120" s="5"/>
      <c r="QZK120" s="5"/>
      <c r="QZL120" s="5"/>
      <c r="QZM120" s="5"/>
      <c r="QZN120" s="5"/>
      <c r="QZO120" s="5"/>
      <c r="QZP120" s="5"/>
      <c r="QZQ120" s="5"/>
      <c r="QZR120" s="5"/>
      <c r="QZS120" s="5"/>
      <c r="QZT120" s="5"/>
      <c r="QZU120" s="5"/>
      <c r="QZV120" s="5"/>
      <c r="QZW120" s="5"/>
      <c r="QZX120" s="5"/>
      <c r="QZY120" s="5"/>
      <c r="QZZ120" s="5"/>
      <c r="RAA120" s="5"/>
      <c r="RAB120" s="5"/>
      <c r="RAC120" s="5"/>
      <c r="RAD120" s="5"/>
      <c r="RAE120" s="5"/>
      <c r="RAF120" s="5"/>
      <c r="RAG120" s="5"/>
      <c r="RAH120" s="5"/>
      <c r="RAI120" s="5"/>
      <c r="RAJ120" s="5"/>
      <c r="RAK120" s="5"/>
      <c r="RAL120" s="5"/>
      <c r="RAM120" s="5"/>
      <c r="RAN120" s="5"/>
      <c r="RAO120" s="5"/>
      <c r="RAP120" s="5"/>
      <c r="RAQ120" s="5"/>
      <c r="RAR120" s="5"/>
      <c r="RAS120" s="5"/>
      <c r="RAT120" s="5"/>
      <c r="RAU120" s="5"/>
      <c r="RAV120" s="5"/>
      <c r="RAW120" s="5"/>
      <c r="RAX120" s="5"/>
      <c r="RAY120" s="5"/>
      <c r="RAZ120" s="5"/>
      <c r="RBA120" s="5"/>
      <c r="RBB120" s="5"/>
      <c r="RBC120" s="5"/>
      <c r="RBD120" s="5"/>
      <c r="RBE120" s="5"/>
      <c r="RBF120" s="5"/>
      <c r="RBG120" s="5"/>
      <c r="RBH120" s="5"/>
      <c r="RBI120" s="5"/>
      <c r="RBJ120" s="5"/>
      <c r="RBK120" s="5"/>
      <c r="RBL120" s="5"/>
      <c r="RBM120" s="5"/>
      <c r="RBN120" s="5"/>
      <c r="RBO120" s="5"/>
      <c r="RBP120" s="5"/>
      <c r="RBQ120" s="5"/>
      <c r="RBR120" s="5"/>
      <c r="RBS120" s="5"/>
      <c r="RBT120" s="5"/>
      <c r="RBU120" s="5"/>
      <c r="RBV120" s="5"/>
      <c r="RBW120" s="5"/>
      <c r="RBX120" s="5"/>
      <c r="RBY120" s="5"/>
      <c r="RBZ120" s="5"/>
      <c r="RCA120" s="5"/>
      <c r="RCB120" s="5"/>
      <c r="RCC120" s="5"/>
      <c r="RCD120" s="5"/>
      <c r="RCE120" s="5"/>
      <c r="RCF120" s="5"/>
      <c r="RCG120" s="5"/>
      <c r="RCH120" s="5"/>
      <c r="RCI120" s="5"/>
      <c r="RCJ120" s="5"/>
      <c r="RCK120" s="5"/>
      <c r="RCL120" s="5"/>
      <c r="RCM120" s="5"/>
      <c r="RCN120" s="5"/>
      <c r="RCO120" s="5"/>
      <c r="RCP120" s="5"/>
      <c r="RCQ120" s="5"/>
      <c r="RCR120" s="5"/>
      <c r="RCS120" s="5"/>
      <c r="RCT120" s="5"/>
      <c r="RCU120" s="5"/>
      <c r="RCV120" s="5"/>
      <c r="RCW120" s="5"/>
      <c r="RCX120" s="5"/>
      <c r="RCY120" s="5"/>
      <c r="RCZ120" s="5"/>
      <c r="RDA120" s="5"/>
      <c r="RDB120" s="5"/>
      <c r="RDC120" s="5"/>
      <c r="RDD120" s="5"/>
      <c r="RDE120" s="5"/>
      <c r="RDF120" s="5"/>
      <c r="RDG120" s="5"/>
      <c r="RDH120" s="5"/>
      <c r="RDI120" s="5"/>
      <c r="RDJ120" s="5"/>
      <c r="RDK120" s="5"/>
      <c r="RDL120" s="5"/>
      <c r="RDM120" s="5"/>
      <c r="RDN120" s="5"/>
      <c r="RDO120" s="5"/>
      <c r="RDP120" s="5"/>
      <c r="RDQ120" s="5"/>
      <c r="RDR120" s="5"/>
      <c r="RDS120" s="5"/>
      <c r="RDT120" s="5"/>
      <c r="RDU120" s="5"/>
      <c r="RDV120" s="5"/>
      <c r="RDW120" s="5"/>
      <c r="RDX120" s="5"/>
      <c r="RDY120" s="5"/>
      <c r="RDZ120" s="5"/>
      <c r="REA120" s="5"/>
      <c r="REB120" s="5"/>
      <c r="REC120" s="5"/>
      <c r="RED120" s="5"/>
      <c r="REE120" s="5"/>
      <c r="REF120" s="5"/>
      <c r="REG120" s="5"/>
      <c r="REH120" s="5"/>
      <c r="REI120" s="5"/>
      <c r="REJ120" s="5"/>
      <c r="REK120" s="5"/>
      <c r="REL120" s="5"/>
      <c r="REM120" s="5"/>
      <c r="REN120" s="5"/>
      <c r="REO120" s="5"/>
      <c r="REP120" s="5"/>
      <c r="REQ120" s="5"/>
      <c r="RER120" s="5"/>
      <c r="RES120" s="5"/>
      <c r="RET120" s="5"/>
      <c r="REU120" s="5"/>
      <c r="REV120" s="5"/>
      <c r="REW120" s="5"/>
      <c r="REX120" s="5"/>
      <c r="REY120" s="5"/>
      <c r="REZ120" s="5"/>
      <c r="RFA120" s="5"/>
      <c r="RFB120" s="5"/>
      <c r="RFC120" s="5"/>
      <c r="RFD120" s="5"/>
      <c r="RFE120" s="5"/>
      <c r="RFF120" s="5"/>
      <c r="RFG120" s="5"/>
      <c r="RFH120" s="5"/>
      <c r="RFI120" s="5"/>
      <c r="RFJ120" s="5"/>
      <c r="RFK120" s="5"/>
      <c r="RFL120" s="5"/>
      <c r="RFM120" s="5"/>
      <c r="RFN120" s="5"/>
      <c r="RFO120" s="5"/>
      <c r="RFP120" s="5"/>
      <c r="RFQ120" s="5"/>
      <c r="RFR120" s="5"/>
      <c r="RFS120" s="5"/>
      <c r="RFT120" s="5"/>
      <c r="RFU120" s="5"/>
      <c r="RFV120" s="5"/>
      <c r="RFW120" s="5"/>
      <c r="RFX120" s="5"/>
      <c r="RFY120" s="5"/>
      <c r="RFZ120" s="5"/>
      <c r="RGA120" s="5"/>
      <c r="RGB120" s="5"/>
      <c r="RGC120" s="5"/>
      <c r="RGD120" s="5"/>
      <c r="RGE120" s="5"/>
      <c r="RGF120" s="5"/>
      <c r="RGG120" s="5"/>
      <c r="RGH120" s="5"/>
      <c r="RGI120" s="5"/>
      <c r="RGJ120" s="5"/>
      <c r="RGK120" s="5"/>
      <c r="RGL120" s="5"/>
      <c r="RGM120" s="5"/>
      <c r="RGN120" s="5"/>
      <c r="RGO120" s="5"/>
      <c r="RGP120" s="5"/>
      <c r="RGQ120" s="5"/>
      <c r="RGR120" s="5"/>
      <c r="RGS120" s="5"/>
      <c r="RGT120" s="5"/>
      <c r="RGU120" s="5"/>
      <c r="RGV120" s="5"/>
      <c r="RGW120" s="5"/>
      <c r="RGX120" s="5"/>
      <c r="RGY120" s="5"/>
      <c r="RGZ120" s="5"/>
      <c r="RHA120" s="5"/>
      <c r="RHB120" s="5"/>
      <c r="RHC120" s="5"/>
      <c r="RHD120" s="5"/>
      <c r="RHE120" s="5"/>
      <c r="RHF120" s="5"/>
      <c r="RHG120" s="5"/>
      <c r="RHH120" s="5"/>
      <c r="RHI120" s="5"/>
      <c r="RHJ120" s="5"/>
      <c r="RHK120" s="5"/>
      <c r="RHL120" s="5"/>
      <c r="RHM120" s="5"/>
      <c r="RHN120" s="5"/>
      <c r="RHO120" s="5"/>
      <c r="RHP120" s="5"/>
      <c r="RHQ120" s="5"/>
      <c r="RHR120" s="5"/>
      <c r="RHS120" s="5"/>
      <c r="RHT120" s="5"/>
      <c r="RHU120" s="5"/>
      <c r="RHV120" s="5"/>
      <c r="RHW120" s="5"/>
      <c r="RHX120" s="5"/>
      <c r="RHY120" s="5"/>
      <c r="RHZ120" s="5"/>
      <c r="RIA120" s="5"/>
      <c r="RIB120" s="5"/>
      <c r="RIC120" s="5"/>
      <c r="RID120" s="5"/>
      <c r="RIE120" s="5"/>
      <c r="RIF120" s="5"/>
      <c r="RIG120" s="5"/>
      <c r="RIH120" s="5"/>
      <c r="RII120" s="5"/>
      <c r="RIJ120" s="5"/>
      <c r="RIK120" s="5"/>
      <c r="RIL120" s="5"/>
      <c r="RIM120" s="5"/>
      <c r="RIN120" s="5"/>
      <c r="RIO120" s="5"/>
      <c r="RIP120" s="5"/>
      <c r="RIQ120" s="5"/>
      <c r="RIR120" s="5"/>
      <c r="RIS120" s="5"/>
      <c r="RIT120" s="5"/>
      <c r="RIU120" s="5"/>
      <c r="RIV120" s="5"/>
      <c r="RIW120" s="5"/>
      <c r="RIX120" s="5"/>
      <c r="RIY120" s="5"/>
      <c r="RIZ120" s="5"/>
      <c r="RJA120" s="5"/>
      <c r="RJB120" s="5"/>
      <c r="RJC120" s="5"/>
      <c r="RJD120" s="5"/>
      <c r="RJE120" s="5"/>
      <c r="RJF120" s="5"/>
      <c r="RJG120" s="5"/>
      <c r="RJH120" s="5"/>
      <c r="RJI120" s="5"/>
      <c r="RJJ120" s="5"/>
      <c r="RJK120" s="5"/>
      <c r="RJL120" s="5"/>
      <c r="RJM120" s="5"/>
      <c r="RJN120" s="5"/>
      <c r="RJO120" s="5"/>
      <c r="RJP120" s="5"/>
      <c r="RJQ120" s="5"/>
      <c r="RJR120" s="5"/>
      <c r="RJS120" s="5"/>
      <c r="RJT120" s="5"/>
      <c r="RJU120" s="5"/>
      <c r="RJV120" s="5"/>
      <c r="RJW120" s="5"/>
      <c r="RJX120" s="5"/>
      <c r="RJY120" s="5"/>
      <c r="RJZ120" s="5"/>
      <c r="RKA120" s="5"/>
      <c r="RKB120" s="5"/>
      <c r="RKC120" s="5"/>
      <c r="RKD120" s="5"/>
      <c r="RKE120" s="5"/>
      <c r="RKF120" s="5"/>
      <c r="RKG120" s="5"/>
      <c r="RKH120" s="5"/>
      <c r="RKI120" s="5"/>
      <c r="RKJ120" s="5"/>
      <c r="RKK120" s="5"/>
      <c r="RKL120" s="5"/>
      <c r="RKM120" s="5"/>
      <c r="RKN120" s="5"/>
      <c r="RKO120" s="5"/>
      <c r="RKP120" s="5"/>
      <c r="RKQ120" s="5"/>
      <c r="RKR120" s="5"/>
      <c r="RKS120" s="5"/>
      <c r="RKT120" s="5"/>
      <c r="RKU120" s="5"/>
      <c r="RKV120" s="5"/>
      <c r="RKW120" s="5"/>
      <c r="RKX120" s="5"/>
      <c r="RKY120" s="5"/>
      <c r="RKZ120" s="5"/>
      <c r="RLA120" s="5"/>
      <c r="RLB120" s="5"/>
      <c r="RLC120" s="5"/>
      <c r="RLD120" s="5"/>
      <c r="RLE120" s="5"/>
      <c r="RLF120" s="5"/>
      <c r="RLG120" s="5"/>
      <c r="RLH120" s="5"/>
      <c r="RLI120" s="5"/>
      <c r="RLJ120" s="5"/>
      <c r="RLK120" s="5"/>
      <c r="RLL120" s="5"/>
      <c r="RLM120" s="5"/>
      <c r="RLN120" s="5"/>
      <c r="RLO120" s="5"/>
      <c r="RLP120" s="5"/>
      <c r="RLQ120" s="5"/>
      <c r="RLR120" s="5"/>
      <c r="RLS120" s="5"/>
      <c r="RLT120" s="5"/>
      <c r="RLU120" s="5"/>
      <c r="RLV120" s="5"/>
      <c r="RLW120" s="5"/>
      <c r="RLX120" s="5"/>
      <c r="RLY120" s="5"/>
      <c r="RLZ120" s="5"/>
      <c r="RMA120" s="5"/>
      <c r="RMB120" s="5"/>
      <c r="RMC120" s="5"/>
      <c r="RMD120" s="5"/>
      <c r="RME120" s="5"/>
      <c r="RMF120" s="5"/>
      <c r="RMG120" s="5"/>
      <c r="RMH120" s="5"/>
      <c r="RMI120" s="5"/>
      <c r="RMJ120" s="5"/>
      <c r="RMK120" s="5"/>
      <c r="RML120" s="5"/>
      <c r="RMM120" s="5"/>
      <c r="RMN120" s="5"/>
      <c r="RMO120" s="5"/>
      <c r="RMP120" s="5"/>
      <c r="RMQ120" s="5"/>
      <c r="RMR120" s="5"/>
      <c r="RMS120" s="5"/>
      <c r="RMT120" s="5"/>
      <c r="RMU120" s="5"/>
      <c r="RMV120" s="5"/>
      <c r="RMW120" s="5"/>
      <c r="RMX120" s="5"/>
      <c r="RMY120" s="5"/>
      <c r="RMZ120" s="5"/>
      <c r="RNA120" s="5"/>
      <c r="RNB120" s="5"/>
      <c r="RNC120" s="5"/>
      <c r="RND120" s="5"/>
      <c r="RNE120" s="5"/>
      <c r="RNF120" s="5"/>
      <c r="RNG120" s="5"/>
      <c r="RNH120" s="5"/>
      <c r="RNI120" s="5"/>
      <c r="RNJ120" s="5"/>
      <c r="RNK120" s="5"/>
      <c r="RNL120" s="5"/>
      <c r="RNM120" s="5"/>
      <c r="RNN120" s="5"/>
      <c r="RNO120" s="5"/>
      <c r="RNP120" s="5"/>
      <c r="RNQ120" s="5"/>
      <c r="RNR120" s="5"/>
      <c r="RNS120" s="5"/>
      <c r="RNT120" s="5"/>
      <c r="RNU120" s="5"/>
      <c r="RNV120" s="5"/>
      <c r="RNW120" s="5"/>
      <c r="RNX120" s="5"/>
      <c r="RNY120" s="5"/>
      <c r="RNZ120" s="5"/>
      <c r="ROA120" s="5"/>
      <c r="ROB120" s="5"/>
      <c r="ROC120" s="5"/>
      <c r="ROD120" s="5"/>
      <c r="ROE120" s="5"/>
      <c r="ROF120" s="5"/>
      <c r="ROG120" s="5"/>
      <c r="ROH120" s="5"/>
      <c r="ROI120" s="5"/>
      <c r="ROJ120" s="5"/>
      <c r="ROK120" s="5"/>
      <c r="ROL120" s="5"/>
      <c r="ROM120" s="5"/>
      <c r="RON120" s="5"/>
      <c r="ROO120" s="5"/>
      <c r="ROP120" s="5"/>
      <c r="ROQ120" s="5"/>
      <c r="ROR120" s="5"/>
      <c r="ROS120" s="5"/>
      <c r="ROT120" s="5"/>
      <c r="ROU120" s="5"/>
      <c r="ROV120" s="5"/>
      <c r="ROW120" s="5"/>
      <c r="ROX120" s="5"/>
      <c r="ROY120" s="5"/>
      <c r="ROZ120" s="5"/>
      <c r="RPA120" s="5"/>
      <c r="RPB120" s="5"/>
      <c r="RPC120" s="5"/>
      <c r="RPD120" s="5"/>
      <c r="RPE120" s="5"/>
      <c r="RPF120" s="5"/>
      <c r="RPG120" s="5"/>
      <c r="RPH120" s="5"/>
      <c r="RPI120" s="5"/>
      <c r="RPJ120" s="5"/>
      <c r="RPK120" s="5"/>
      <c r="RPL120" s="5"/>
      <c r="RPM120" s="5"/>
      <c r="RPN120" s="5"/>
      <c r="RPO120" s="5"/>
      <c r="RPP120" s="5"/>
      <c r="RPQ120" s="5"/>
      <c r="RPR120" s="5"/>
      <c r="RPS120" s="5"/>
      <c r="RPT120" s="5"/>
      <c r="RPU120" s="5"/>
      <c r="RPV120" s="5"/>
      <c r="RPW120" s="5"/>
      <c r="RPX120" s="5"/>
      <c r="RPY120" s="5"/>
      <c r="RPZ120" s="5"/>
      <c r="RQA120" s="5"/>
      <c r="RQB120" s="5"/>
      <c r="RQC120" s="5"/>
      <c r="RQD120" s="5"/>
      <c r="RQE120" s="5"/>
      <c r="RQF120" s="5"/>
      <c r="RQG120" s="5"/>
      <c r="RQH120" s="5"/>
      <c r="RQI120" s="5"/>
      <c r="RQJ120" s="5"/>
      <c r="RQK120" s="5"/>
      <c r="RQL120" s="5"/>
      <c r="RQM120" s="5"/>
      <c r="RQN120" s="5"/>
      <c r="RQO120" s="5"/>
      <c r="RQP120" s="5"/>
      <c r="RQQ120" s="5"/>
      <c r="RQR120" s="5"/>
      <c r="RQS120" s="5"/>
      <c r="RQT120" s="5"/>
      <c r="RQU120" s="5"/>
      <c r="RQV120" s="5"/>
      <c r="RQW120" s="5"/>
      <c r="RQX120" s="5"/>
      <c r="RQY120" s="5"/>
      <c r="RQZ120" s="5"/>
      <c r="RRA120" s="5"/>
      <c r="RRB120" s="5"/>
      <c r="RRC120" s="5"/>
      <c r="RRD120" s="5"/>
      <c r="RRE120" s="5"/>
      <c r="RRF120" s="5"/>
      <c r="RRG120" s="5"/>
      <c r="RRH120" s="5"/>
      <c r="RRI120" s="5"/>
      <c r="RRJ120" s="5"/>
      <c r="RRK120" s="5"/>
      <c r="RRL120" s="5"/>
      <c r="RRM120" s="5"/>
      <c r="RRN120" s="5"/>
      <c r="RRO120" s="5"/>
      <c r="RRP120" s="5"/>
      <c r="RRQ120" s="5"/>
      <c r="RRR120" s="5"/>
      <c r="RRS120" s="5"/>
      <c r="RRT120" s="5"/>
      <c r="RRU120" s="5"/>
      <c r="RRV120" s="5"/>
      <c r="RRW120" s="5"/>
      <c r="RRX120" s="5"/>
      <c r="RRY120" s="5"/>
      <c r="RRZ120" s="5"/>
      <c r="RSA120" s="5"/>
      <c r="RSB120" s="5"/>
      <c r="RSC120" s="5"/>
      <c r="RSD120" s="5"/>
      <c r="RSE120" s="5"/>
      <c r="RSF120" s="5"/>
      <c r="RSG120" s="5"/>
      <c r="RSH120" s="5"/>
      <c r="RSI120" s="5"/>
      <c r="RSJ120" s="5"/>
      <c r="RSK120" s="5"/>
      <c r="RSL120" s="5"/>
      <c r="RSM120" s="5"/>
      <c r="RSN120" s="5"/>
      <c r="RSO120" s="5"/>
      <c r="RSP120" s="5"/>
      <c r="RSQ120" s="5"/>
      <c r="RSR120" s="5"/>
      <c r="RSS120" s="5"/>
      <c r="RST120" s="5"/>
      <c r="RSU120" s="5"/>
      <c r="RSV120" s="5"/>
      <c r="RSW120" s="5"/>
      <c r="RSX120" s="5"/>
      <c r="RSY120" s="5"/>
      <c r="RSZ120" s="5"/>
      <c r="RTA120" s="5"/>
      <c r="RTB120" s="5"/>
      <c r="RTC120" s="5"/>
      <c r="RTD120" s="5"/>
      <c r="RTE120" s="5"/>
      <c r="RTF120" s="5"/>
      <c r="RTG120" s="5"/>
      <c r="RTH120" s="5"/>
      <c r="RTI120" s="5"/>
      <c r="RTJ120" s="5"/>
      <c r="RTK120" s="5"/>
      <c r="RTL120" s="5"/>
      <c r="RTM120" s="5"/>
      <c r="RTN120" s="5"/>
      <c r="RTO120" s="5"/>
      <c r="RTP120" s="5"/>
      <c r="RTQ120" s="5"/>
      <c r="RTR120" s="5"/>
      <c r="RTS120" s="5"/>
      <c r="RTT120" s="5"/>
      <c r="RTU120" s="5"/>
      <c r="RTV120" s="5"/>
      <c r="RTW120" s="5"/>
      <c r="RTX120" s="5"/>
      <c r="RTY120" s="5"/>
      <c r="RTZ120" s="5"/>
      <c r="RUA120" s="5"/>
      <c r="RUB120" s="5"/>
      <c r="RUC120" s="5"/>
      <c r="RUD120" s="5"/>
      <c r="RUE120" s="5"/>
      <c r="RUF120" s="5"/>
      <c r="RUG120" s="5"/>
      <c r="RUH120" s="5"/>
      <c r="RUI120" s="5"/>
      <c r="RUJ120" s="5"/>
      <c r="RUK120" s="5"/>
      <c r="RUL120" s="5"/>
      <c r="RUM120" s="5"/>
      <c r="RUN120" s="5"/>
      <c r="RUO120" s="5"/>
      <c r="RUP120" s="5"/>
      <c r="RUQ120" s="5"/>
      <c r="RUR120" s="5"/>
      <c r="RUS120" s="5"/>
      <c r="RUT120" s="5"/>
      <c r="RUU120" s="5"/>
      <c r="RUV120" s="5"/>
      <c r="RUW120" s="5"/>
      <c r="RUX120" s="5"/>
      <c r="RUY120" s="5"/>
      <c r="RUZ120" s="5"/>
      <c r="RVA120" s="5"/>
      <c r="RVB120" s="5"/>
      <c r="RVC120" s="5"/>
      <c r="RVD120" s="5"/>
      <c r="RVE120" s="5"/>
      <c r="RVF120" s="5"/>
      <c r="RVG120" s="5"/>
      <c r="RVH120" s="5"/>
      <c r="RVI120" s="5"/>
      <c r="RVJ120" s="5"/>
      <c r="RVK120" s="5"/>
      <c r="RVL120" s="5"/>
      <c r="RVM120" s="5"/>
      <c r="RVN120" s="5"/>
      <c r="RVO120" s="5"/>
      <c r="RVP120" s="5"/>
      <c r="RVQ120" s="5"/>
      <c r="RVR120" s="5"/>
      <c r="RVS120" s="5"/>
      <c r="RVT120" s="5"/>
      <c r="RVU120" s="5"/>
      <c r="RVV120" s="5"/>
      <c r="RVW120" s="5"/>
      <c r="RVX120" s="5"/>
      <c r="RVY120" s="5"/>
      <c r="RVZ120" s="5"/>
      <c r="RWA120" s="5"/>
      <c r="RWB120" s="5"/>
      <c r="RWC120" s="5"/>
      <c r="RWD120" s="5"/>
      <c r="RWE120" s="5"/>
      <c r="RWF120" s="5"/>
      <c r="RWG120" s="5"/>
      <c r="RWH120" s="5"/>
      <c r="RWI120" s="5"/>
      <c r="RWJ120" s="5"/>
      <c r="RWK120" s="5"/>
      <c r="RWL120" s="5"/>
      <c r="RWM120" s="5"/>
      <c r="RWN120" s="5"/>
      <c r="RWO120" s="5"/>
      <c r="RWP120" s="5"/>
      <c r="RWQ120" s="5"/>
      <c r="RWR120" s="5"/>
      <c r="RWS120" s="5"/>
      <c r="RWT120" s="5"/>
      <c r="RWU120" s="5"/>
      <c r="RWV120" s="5"/>
      <c r="RWW120" s="5"/>
      <c r="RWX120" s="5"/>
      <c r="RWY120" s="5"/>
      <c r="RWZ120" s="5"/>
      <c r="RXA120" s="5"/>
      <c r="RXB120" s="5"/>
      <c r="RXC120" s="5"/>
      <c r="RXD120" s="5"/>
      <c r="RXE120" s="5"/>
      <c r="RXF120" s="5"/>
      <c r="RXG120" s="5"/>
      <c r="RXH120" s="5"/>
      <c r="RXI120" s="5"/>
      <c r="RXJ120" s="5"/>
      <c r="RXK120" s="5"/>
      <c r="RXL120" s="5"/>
      <c r="RXM120" s="5"/>
      <c r="RXN120" s="5"/>
      <c r="RXO120" s="5"/>
      <c r="RXP120" s="5"/>
      <c r="RXQ120" s="5"/>
      <c r="RXR120" s="5"/>
      <c r="RXS120" s="5"/>
      <c r="RXT120" s="5"/>
      <c r="RXU120" s="5"/>
      <c r="RXV120" s="5"/>
      <c r="RXW120" s="5"/>
      <c r="RXX120" s="5"/>
      <c r="RXY120" s="5"/>
      <c r="RXZ120" s="5"/>
      <c r="RYA120" s="5"/>
      <c r="RYB120" s="5"/>
      <c r="RYC120" s="5"/>
      <c r="RYD120" s="5"/>
      <c r="RYE120" s="5"/>
      <c r="RYF120" s="5"/>
      <c r="RYG120" s="5"/>
      <c r="RYH120" s="5"/>
      <c r="RYI120" s="5"/>
      <c r="RYJ120" s="5"/>
      <c r="RYK120" s="5"/>
      <c r="RYL120" s="5"/>
      <c r="RYM120" s="5"/>
      <c r="RYN120" s="5"/>
      <c r="RYO120" s="5"/>
      <c r="RYP120" s="5"/>
      <c r="RYQ120" s="5"/>
      <c r="RYR120" s="5"/>
      <c r="RYS120" s="5"/>
      <c r="RYT120" s="5"/>
      <c r="RYU120" s="5"/>
      <c r="RYV120" s="5"/>
      <c r="RYW120" s="5"/>
      <c r="RYX120" s="5"/>
      <c r="RYY120" s="5"/>
      <c r="RYZ120" s="5"/>
      <c r="RZA120" s="5"/>
      <c r="RZB120" s="5"/>
      <c r="RZC120" s="5"/>
      <c r="RZD120" s="5"/>
      <c r="RZE120" s="5"/>
      <c r="RZF120" s="5"/>
      <c r="RZG120" s="5"/>
      <c r="RZH120" s="5"/>
      <c r="RZI120" s="5"/>
      <c r="RZJ120" s="5"/>
      <c r="RZK120" s="5"/>
      <c r="RZL120" s="5"/>
      <c r="RZM120" s="5"/>
      <c r="RZN120" s="5"/>
      <c r="RZO120" s="5"/>
      <c r="RZP120" s="5"/>
      <c r="RZQ120" s="5"/>
      <c r="RZR120" s="5"/>
      <c r="RZS120" s="5"/>
      <c r="RZT120" s="5"/>
      <c r="RZU120" s="5"/>
      <c r="RZV120" s="5"/>
      <c r="RZW120" s="5"/>
      <c r="RZX120" s="5"/>
      <c r="RZY120" s="5"/>
      <c r="RZZ120" s="5"/>
      <c r="SAA120" s="5"/>
      <c r="SAB120" s="5"/>
      <c r="SAC120" s="5"/>
      <c r="SAD120" s="5"/>
      <c r="SAE120" s="5"/>
      <c r="SAF120" s="5"/>
      <c r="SAG120" s="5"/>
      <c r="SAH120" s="5"/>
      <c r="SAI120" s="5"/>
      <c r="SAJ120" s="5"/>
      <c r="SAK120" s="5"/>
      <c r="SAL120" s="5"/>
      <c r="SAM120" s="5"/>
      <c r="SAN120" s="5"/>
      <c r="SAO120" s="5"/>
      <c r="SAP120" s="5"/>
      <c r="SAQ120" s="5"/>
      <c r="SAR120" s="5"/>
      <c r="SAS120" s="5"/>
      <c r="SAT120" s="5"/>
      <c r="SAU120" s="5"/>
      <c r="SAV120" s="5"/>
      <c r="SAW120" s="5"/>
      <c r="SAX120" s="5"/>
      <c r="SAY120" s="5"/>
      <c r="SAZ120" s="5"/>
      <c r="SBA120" s="5"/>
      <c r="SBB120" s="5"/>
      <c r="SBC120" s="5"/>
      <c r="SBD120" s="5"/>
      <c r="SBE120" s="5"/>
      <c r="SBF120" s="5"/>
      <c r="SBG120" s="5"/>
      <c r="SBH120" s="5"/>
      <c r="SBI120" s="5"/>
      <c r="SBJ120" s="5"/>
      <c r="SBK120" s="5"/>
      <c r="SBL120" s="5"/>
      <c r="SBM120" s="5"/>
      <c r="SBN120" s="5"/>
      <c r="SBO120" s="5"/>
      <c r="SBP120" s="5"/>
      <c r="SBQ120" s="5"/>
      <c r="SBR120" s="5"/>
      <c r="SBS120" s="5"/>
      <c r="SBT120" s="5"/>
      <c r="SBU120" s="5"/>
      <c r="SBV120" s="5"/>
      <c r="SBW120" s="5"/>
      <c r="SBX120" s="5"/>
      <c r="SBY120" s="5"/>
      <c r="SBZ120" s="5"/>
      <c r="SCA120" s="5"/>
      <c r="SCB120" s="5"/>
      <c r="SCC120" s="5"/>
      <c r="SCD120" s="5"/>
      <c r="SCE120" s="5"/>
      <c r="SCF120" s="5"/>
      <c r="SCG120" s="5"/>
      <c r="SCH120" s="5"/>
      <c r="SCI120" s="5"/>
      <c r="SCJ120" s="5"/>
      <c r="SCK120" s="5"/>
      <c r="SCL120" s="5"/>
      <c r="SCM120" s="5"/>
      <c r="SCN120" s="5"/>
      <c r="SCO120" s="5"/>
      <c r="SCP120" s="5"/>
      <c r="SCQ120" s="5"/>
      <c r="SCR120" s="5"/>
      <c r="SCS120" s="5"/>
      <c r="SCT120" s="5"/>
      <c r="SCU120" s="5"/>
      <c r="SCV120" s="5"/>
      <c r="SCW120" s="5"/>
      <c r="SCX120" s="5"/>
      <c r="SCY120" s="5"/>
      <c r="SCZ120" s="5"/>
      <c r="SDA120" s="5"/>
      <c r="SDB120" s="5"/>
      <c r="SDC120" s="5"/>
      <c r="SDD120" s="5"/>
      <c r="SDE120" s="5"/>
      <c r="SDF120" s="5"/>
      <c r="SDG120" s="5"/>
      <c r="SDH120" s="5"/>
      <c r="SDI120" s="5"/>
      <c r="SDJ120" s="5"/>
      <c r="SDK120" s="5"/>
      <c r="SDL120" s="5"/>
      <c r="SDM120" s="5"/>
      <c r="SDN120" s="5"/>
      <c r="SDO120" s="5"/>
      <c r="SDP120" s="5"/>
      <c r="SDQ120" s="5"/>
      <c r="SDR120" s="5"/>
      <c r="SDS120" s="5"/>
      <c r="SDT120" s="5"/>
      <c r="SDU120" s="5"/>
      <c r="SDV120" s="5"/>
      <c r="SDW120" s="5"/>
      <c r="SDX120" s="5"/>
      <c r="SDY120" s="5"/>
      <c r="SDZ120" s="5"/>
      <c r="SEA120" s="5"/>
      <c r="SEB120" s="5"/>
      <c r="SEC120" s="5"/>
      <c r="SED120" s="5"/>
      <c r="SEE120" s="5"/>
      <c r="SEF120" s="5"/>
      <c r="SEG120" s="5"/>
      <c r="SEH120" s="5"/>
      <c r="SEI120" s="5"/>
      <c r="SEJ120" s="5"/>
      <c r="SEK120" s="5"/>
      <c r="SEL120" s="5"/>
      <c r="SEM120" s="5"/>
      <c r="SEN120" s="5"/>
      <c r="SEO120" s="5"/>
      <c r="SEP120" s="5"/>
      <c r="SEQ120" s="5"/>
      <c r="SER120" s="5"/>
      <c r="SES120" s="5"/>
      <c r="SET120" s="5"/>
      <c r="SEU120" s="5"/>
      <c r="SEV120" s="5"/>
      <c r="SEW120" s="5"/>
      <c r="SEX120" s="5"/>
      <c r="SEY120" s="5"/>
      <c r="SEZ120" s="5"/>
      <c r="SFA120" s="5"/>
      <c r="SFB120" s="5"/>
      <c r="SFC120" s="5"/>
      <c r="SFD120" s="5"/>
      <c r="SFE120" s="5"/>
      <c r="SFF120" s="5"/>
      <c r="SFG120" s="5"/>
      <c r="SFH120" s="5"/>
      <c r="SFI120" s="5"/>
      <c r="SFJ120" s="5"/>
      <c r="SFK120" s="5"/>
      <c r="SFL120" s="5"/>
      <c r="SFM120" s="5"/>
      <c r="SFN120" s="5"/>
      <c r="SFO120" s="5"/>
      <c r="SFP120" s="5"/>
      <c r="SFQ120" s="5"/>
      <c r="SFR120" s="5"/>
      <c r="SFS120" s="5"/>
      <c r="SFT120" s="5"/>
      <c r="SFU120" s="5"/>
      <c r="SFV120" s="5"/>
      <c r="SFW120" s="5"/>
      <c r="SFX120" s="5"/>
      <c r="SFY120" s="5"/>
      <c r="SFZ120" s="5"/>
      <c r="SGA120" s="5"/>
      <c r="SGB120" s="5"/>
      <c r="SGC120" s="5"/>
      <c r="SGD120" s="5"/>
      <c r="SGE120" s="5"/>
      <c r="SGF120" s="5"/>
      <c r="SGG120" s="5"/>
      <c r="SGH120" s="5"/>
      <c r="SGI120" s="5"/>
      <c r="SGJ120" s="5"/>
      <c r="SGK120" s="5"/>
      <c r="SGL120" s="5"/>
      <c r="SGM120" s="5"/>
      <c r="SGN120" s="5"/>
      <c r="SGO120" s="5"/>
      <c r="SGP120" s="5"/>
      <c r="SGQ120" s="5"/>
      <c r="SGR120" s="5"/>
      <c r="SGS120" s="5"/>
      <c r="SGT120" s="5"/>
      <c r="SGU120" s="5"/>
      <c r="SGV120" s="5"/>
      <c r="SGW120" s="5"/>
      <c r="SGX120" s="5"/>
      <c r="SGY120" s="5"/>
      <c r="SGZ120" s="5"/>
      <c r="SHA120" s="5"/>
      <c r="SHB120" s="5"/>
      <c r="SHC120" s="5"/>
      <c r="SHD120" s="5"/>
      <c r="SHE120" s="5"/>
      <c r="SHF120" s="5"/>
      <c r="SHG120" s="5"/>
      <c r="SHH120" s="5"/>
      <c r="SHI120" s="5"/>
      <c r="SHJ120" s="5"/>
      <c r="SHK120" s="5"/>
      <c r="SHL120" s="5"/>
      <c r="SHM120" s="5"/>
      <c r="SHN120" s="5"/>
      <c r="SHO120" s="5"/>
      <c r="SHP120" s="5"/>
      <c r="SHQ120" s="5"/>
      <c r="SHR120" s="5"/>
      <c r="SHS120" s="5"/>
      <c r="SHT120" s="5"/>
      <c r="SHU120" s="5"/>
      <c r="SHV120" s="5"/>
      <c r="SHW120" s="5"/>
      <c r="SHX120" s="5"/>
      <c r="SHY120" s="5"/>
      <c r="SHZ120" s="5"/>
      <c r="SIA120" s="5"/>
      <c r="SIB120" s="5"/>
      <c r="SIC120" s="5"/>
      <c r="SID120" s="5"/>
      <c r="SIE120" s="5"/>
      <c r="SIF120" s="5"/>
      <c r="SIG120" s="5"/>
      <c r="SIH120" s="5"/>
      <c r="SII120" s="5"/>
      <c r="SIJ120" s="5"/>
      <c r="SIK120" s="5"/>
      <c r="SIL120" s="5"/>
      <c r="SIM120" s="5"/>
      <c r="SIN120" s="5"/>
      <c r="SIO120" s="5"/>
      <c r="SIP120" s="5"/>
      <c r="SIQ120" s="5"/>
      <c r="SIR120" s="5"/>
      <c r="SIS120" s="5"/>
      <c r="SIT120" s="5"/>
      <c r="SIU120" s="5"/>
      <c r="SIV120" s="5"/>
      <c r="SIW120" s="5"/>
      <c r="SIX120" s="5"/>
      <c r="SIY120" s="5"/>
      <c r="SIZ120" s="5"/>
      <c r="SJA120" s="5"/>
      <c r="SJB120" s="5"/>
      <c r="SJC120" s="5"/>
      <c r="SJD120" s="5"/>
      <c r="SJE120" s="5"/>
      <c r="SJF120" s="5"/>
      <c r="SJG120" s="5"/>
      <c r="SJH120" s="5"/>
      <c r="SJI120" s="5"/>
      <c r="SJJ120" s="5"/>
      <c r="SJK120" s="5"/>
      <c r="SJL120" s="5"/>
      <c r="SJM120" s="5"/>
      <c r="SJN120" s="5"/>
      <c r="SJO120" s="5"/>
      <c r="SJP120" s="5"/>
      <c r="SJQ120" s="5"/>
      <c r="SJR120" s="5"/>
      <c r="SJS120" s="5"/>
      <c r="SJT120" s="5"/>
      <c r="SJU120" s="5"/>
      <c r="SJV120" s="5"/>
      <c r="SJW120" s="5"/>
      <c r="SJX120" s="5"/>
      <c r="SJY120" s="5"/>
      <c r="SJZ120" s="5"/>
      <c r="SKA120" s="5"/>
      <c r="SKB120" s="5"/>
      <c r="SKC120" s="5"/>
      <c r="SKD120" s="5"/>
      <c r="SKE120" s="5"/>
      <c r="SKF120" s="5"/>
      <c r="SKG120" s="5"/>
      <c r="SKH120" s="5"/>
      <c r="SKI120" s="5"/>
      <c r="SKJ120" s="5"/>
      <c r="SKK120" s="5"/>
      <c r="SKL120" s="5"/>
      <c r="SKM120" s="5"/>
      <c r="SKN120" s="5"/>
      <c r="SKO120" s="5"/>
      <c r="SKP120" s="5"/>
      <c r="SKQ120" s="5"/>
      <c r="SKR120" s="5"/>
      <c r="SKS120" s="5"/>
      <c r="SKT120" s="5"/>
      <c r="SKU120" s="5"/>
      <c r="SKV120" s="5"/>
      <c r="SKW120" s="5"/>
      <c r="SKX120" s="5"/>
      <c r="SKY120" s="5"/>
      <c r="SKZ120" s="5"/>
      <c r="SLA120" s="5"/>
      <c r="SLB120" s="5"/>
      <c r="SLC120" s="5"/>
      <c r="SLD120" s="5"/>
      <c r="SLE120" s="5"/>
      <c r="SLF120" s="5"/>
      <c r="SLG120" s="5"/>
      <c r="SLH120" s="5"/>
      <c r="SLI120" s="5"/>
      <c r="SLJ120" s="5"/>
      <c r="SLK120" s="5"/>
      <c r="SLL120" s="5"/>
      <c r="SLM120" s="5"/>
      <c r="SLN120" s="5"/>
      <c r="SLO120" s="5"/>
      <c r="SLP120" s="5"/>
      <c r="SLQ120" s="5"/>
      <c r="SLR120" s="5"/>
      <c r="SLS120" s="5"/>
      <c r="SLT120" s="5"/>
      <c r="SLU120" s="5"/>
      <c r="SLV120" s="5"/>
      <c r="SLW120" s="5"/>
      <c r="SLX120" s="5"/>
      <c r="SLY120" s="5"/>
      <c r="SLZ120" s="5"/>
      <c r="SMA120" s="5"/>
      <c r="SMB120" s="5"/>
      <c r="SMC120" s="5"/>
      <c r="SMD120" s="5"/>
      <c r="SME120" s="5"/>
      <c r="SMF120" s="5"/>
      <c r="SMG120" s="5"/>
      <c r="SMH120" s="5"/>
      <c r="SMI120" s="5"/>
      <c r="SMJ120" s="5"/>
      <c r="SMK120" s="5"/>
      <c r="SML120" s="5"/>
      <c r="SMM120" s="5"/>
      <c r="SMN120" s="5"/>
      <c r="SMO120" s="5"/>
      <c r="SMP120" s="5"/>
      <c r="SMQ120" s="5"/>
      <c r="SMR120" s="5"/>
      <c r="SMS120" s="5"/>
      <c r="SMT120" s="5"/>
      <c r="SMU120" s="5"/>
      <c r="SMV120" s="5"/>
      <c r="SMW120" s="5"/>
      <c r="SMX120" s="5"/>
      <c r="SMY120" s="5"/>
      <c r="SMZ120" s="5"/>
      <c r="SNA120" s="5"/>
      <c r="SNB120" s="5"/>
      <c r="SNC120" s="5"/>
      <c r="SND120" s="5"/>
      <c r="SNE120" s="5"/>
      <c r="SNF120" s="5"/>
      <c r="SNG120" s="5"/>
      <c r="SNH120" s="5"/>
      <c r="SNI120" s="5"/>
      <c r="SNJ120" s="5"/>
      <c r="SNK120" s="5"/>
      <c r="SNL120" s="5"/>
      <c r="SNM120" s="5"/>
      <c r="SNN120" s="5"/>
      <c r="SNO120" s="5"/>
      <c r="SNP120" s="5"/>
      <c r="SNQ120" s="5"/>
      <c r="SNR120" s="5"/>
      <c r="SNS120" s="5"/>
      <c r="SNT120" s="5"/>
      <c r="SNU120" s="5"/>
      <c r="SNV120" s="5"/>
      <c r="SNW120" s="5"/>
      <c r="SNX120" s="5"/>
      <c r="SNY120" s="5"/>
      <c r="SNZ120" s="5"/>
      <c r="SOA120" s="5"/>
      <c r="SOB120" s="5"/>
      <c r="SOC120" s="5"/>
      <c r="SOD120" s="5"/>
      <c r="SOE120" s="5"/>
      <c r="SOF120" s="5"/>
      <c r="SOG120" s="5"/>
      <c r="SOH120" s="5"/>
      <c r="SOI120" s="5"/>
      <c r="SOJ120" s="5"/>
      <c r="SOK120" s="5"/>
      <c r="SOL120" s="5"/>
      <c r="SOM120" s="5"/>
      <c r="SON120" s="5"/>
      <c r="SOO120" s="5"/>
      <c r="SOP120" s="5"/>
      <c r="SOQ120" s="5"/>
      <c r="SOR120" s="5"/>
      <c r="SOS120" s="5"/>
      <c r="SOT120" s="5"/>
      <c r="SOU120" s="5"/>
      <c r="SOV120" s="5"/>
      <c r="SOW120" s="5"/>
      <c r="SOX120" s="5"/>
      <c r="SOY120" s="5"/>
      <c r="SOZ120" s="5"/>
      <c r="SPA120" s="5"/>
      <c r="SPB120" s="5"/>
      <c r="SPC120" s="5"/>
      <c r="SPD120" s="5"/>
      <c r="SPE120" s="5"/>
      <c r="SPF120" s="5"/>
      <c r="SPG120" s="5"/>
      <c r="SPH120" s="5"/>
      <c r="SPI120" s="5"/>
      <c r="SPJ120" s="5"/>
      <c r="SPK120" s="5"/>
      <c r="SPL120" s="5"/>
      <c r="SPM120" s="5"/>
      <c r="SPN120" s="5"/>
      <c r="SPO120" s="5"/>
      <c r="SPP120" s="5"/>
      <c r="SPQ120" s="5"/>
      <c r="SPR120" s="5"/>
      <c r="SPS120" s="5"/>
      <c r="SPT120" s="5"/>
      <c r="SPU120" s="5"/>
      <c r="SPV120" s="5"/>
      <c r="SPW120" s="5"/>
      <c r="SPX120" s="5"/>
      <c r="SPY120" s="5"/>
      <c r="SPZ120" s="5"/>
      <c r="SQA120" s="5"/>
      <c r="SQB120" s="5"/>
      <c r="SQC120" s="5"/>
      <c r="SQD120" s="5"/>
      <c r="SQE120" s="5"/>
      <c r="SQF120" s="5"/>
      <c r="SQG120" s="5"/>
      <c r="SQH120" s="5"/>
      <c r="SQI120" s="5"/>
      <c r="SQJ120" s="5"/>
      <c r="SQK120" s="5"/>
      <c r="SQL120" s="5"/>
      <c r="SQM120" s="5"/>
      <c r="SQN120" s="5"/>
      <c r="SQO120" s="5"/>
      <c r="SQP120" s="5"/>
      <c r="SQQ120" s="5"/>
      <c r="SQR120" s="5"/>
      <c r="SQS120" s="5"/>
      <c r="SQT120" s="5"/>
      <c r="SQU120" s="5"/>
      <c r="SQV120" s="5"/>
      <c r="SQW120" s="5"/>
      <c r="SQX120" s="5"/>
      <c r="SQY120" s="5"/>
      <c r="SQZ120" s="5"/>
      <c r="SRA120" s="5"/>
      <c r="SRB120" s="5"/>
      <c r="SRC120" s="5"/>
      <c r="SRD120" s="5"/>
      <c r="SRE120" s="5"/>
      <c r="SRF120" s="5"/>
      <c r="SRG120" s="5"/>
      <c r="SRH120" s="5"/>
      <c r="SRI120" s="5"/>
      <c r="SRJ120" s="5"/>
      <c r="SRK120" s="5"/>
      <c r="SRL120" s="5"/>
      <c r="SRM120" s="5"/>
      <c r="SRN120" s="5"/>
      <c r="SRO120" s="5"/>
      <c r="SRP120" s="5"/>
      <c r="SRQ120" s="5"/>
      <c r="SRR120" s="5"/>
      <c r="SRS120" s="5"/>
      <c r="SRT120" s="5"/>
      <c r="SRU120" s="5"/>
      <c r="SRV120" s="5"/>
      <c r="SRW120" s="5"/>
      <c r="SRX120" s="5"/>
      <c r="SRY120" s="5"/>
      <c r="SRZ120" s="5"/>
      <c r="SSA120" s="5"/>
      <c r="SSB120" s="5"/>
      <c r="SSC120" s="5"/>
      <c r="SSD120" s="5"/>
      <c r="SSE120" s="5"/>
      <c r="SSF120" s="5"/>
      <c r="SSG120" s="5"/>
      <c r="SSH120" s="5"/>
      <c r="SSI120" s="5"/>
      <c r="SSJ120" s="5"/>
      <c r="SSK120" s="5"/>
      <c r="SSL120" s="5"/>
      <c r="SSM120" s="5"/>
      <c r="SSN120" s="5"/>
      <c r="SSO120" s="5"/>
      <c r="SSP120" s="5"/>
      <c r="SSQ120" s="5"/>
      <c r="SSR120" s="5"/>
      <c r="SSS120" s="5"/>
      <c r="SST120" s="5"/>
      <c r="SSU120" s="5"/>
      <c r="SSV120" s="5"/>
      <c r="SSW120" s="5"/>
      <c r="SSX120" s="5"/>
      <c r="SSY120" s="5"/>
      <c r="SSZ120" s="5"/>
      <c r="STA120" s="5"/>
      <c r="STB120" s="5"/>
      <c r="STC120" s="5"/>
      <c r="STD120" s="5"/>
      <c r="STE120" s="5"/>
      <c r="STF120" s="5"/>
      <c r="STG120" s="5"/>
      <c r="STH120" s="5"/>
      <c r="STI120" s="5"/>
      <c r="STJ120" s="5"/>
      <c r="STK120" s="5"/>
      <c r="STL120" s="5"/>
      <c r="STM120" s="5"/>
      <c r="STN120" s="5"/>
      <c r="STO120" s="5"/>
      <c r="STP120" s="5"/>
      <c r="STQ120" s="5"/>
      <c r="STR120" s="5"/>
      <c r="STS120" s="5"/>
      <c r="STT120" s="5"/>
      <c r="STU120" s="5"/>
      <c r="STV120" s="5"/>
      <c r="STW120" s="5"/>
      <c r="STX120" s="5"/>
      <c r="STY120" s="5"/>
      <c r="STZ120" s="5"/>
      <c r="SUA120" s="5"/>
      <c r="SUB120" s="5"/>
      <c r="SUC120" s="5"/>
      <c r="SUD120" s="5"/>
      <c r="SUE120" s="5"/>
      <c r="SUF120" s="5"/>
      <c r="SUG120" s="5"/>
      <c r="SUH120" s="5"/>
      <c r="SUI120" s="5"/>
      <c r="SUJ120" s="5"/>
      <c r="SUK120" s="5"/>
      <c r="SUL120" s="5"/>
      <c r="SUM120" s="5"/>
      <c r="SUN120" s="5"/>
      <c r="SUO120" s="5"/>
      <c r="SUP120" s="5"/>
      <c r="SUQ120" s="5"/>
      <c r="SUR120" s="5"/>
      <c r="SUS120" s="5"/>
      <c r="SUT120" s="5"/>
      <c r="SUU120" s="5"/>
      <c r="SUV120" s="5"/>
      <c r="SUW120" s="5"/>
      <c r="SUX120" s="5"/>
      <c r="SUY120" s="5"/>
      <c r="SUZ120" s="5"/>
      <c r="SVA120" s="5"/>
      <c r="SVB120" s="5"/>
      <c r="SVC120" s="5"/>
      <c r="SVD120" s="5"/>
      <c r="SVE120" s="5"/>
      <c r="SVF120" s="5"/>
      <c r="SVG120" s="5"/>
      <c r="SVH120" s="5"/>
      <c r="SVI120" s="5"/>
      <c r="SVJ120" s="5"/>
      <c r="SVK120" s="5"/>
      <c r="SVL120" s="5"/>
      <c r="SVM120" s="5"/>
      <c r="SVN120" s="5"/>
      <c r="SVO120" s="5"/>
      <c r="SVP120" s="5"/>
      <c r="SVQ120" s="5"/>
      <c r="SVR120" s="5"/>
      <c r="SVS120" s="5"/>
      <c r="SVT120" s="5"/>
      <c r="SVU120" s="5"/>
      <c r="SVV120" s="5"/>
      <c r="SVW120" s="5"/>
      <c r="SVX120" s="5"/>
      <c r="SVY120" s="5"/>
      <c r="SVZ120" s="5"/>
      <c r="SWA120" s="5"/>
      <c r="SWB120" s="5"/>
      <c r="SWC120" s="5"/>
      <c r="SWD120" s="5"/>
      <c r="SWE120" s="5"/>
      <c r="SWF120" s="5"/>
      <c r="SWG120" s="5"/>
      <c r="SWH120" s="5"/>
      <c r="SWI120" s="5"/>
      <c r="SWJ120" s="5"/>
      <c r="SWK120" s="5"/>
      <c r="SWL120" s="5"/>
      <c r="SWM120" s="5"/>
      <c r="SWN120" s="5"/>
      <c r="SWO120" s="5"/>
      <c r="SWP120" s="5"/>
      <c r="SWQ120" s="5"/>
      <c r="SWR120" s="5"/>
      <c r="SWS120" s="5"/>
      <c r="SWT120" s="5"/>
      <c r="SWU120" s="5"/>
      <c r="SWV120" s="5"/>
      <c r="SWW120" s="5"/>
      <c r="SWX120" s="5"/>
      <c r="SWY120" s="5"/>
      <c r="SWZ120" s="5"/>
      <c r="SXA120" s="5"/>
      <c r="SXB120" s="5"/>
      <c r="SXC120" s="5"/>
      <c r="SXD120" s="5"/>
      <c r="SXE120" s="5"/>
      <c r="SXF120" s="5"/>
      <c r="SXG120" s="5"/>
      <c r="SXH120" s="5"/>
      <c r="SXI120" s="5"/>
      <c r="SXJ120" s="5"/>
      <c r="SXK120" s="5"/>
      <c r="SXL120" s="5"/>
      <c r="SXM120" s="5"/>
      <c r="SXN120" s="5"/>
      <c r="SXO120" s="5"/>
      <c r="SXP120" s="5"/>
      <c r="SXQ120" s="5"/>
      <c r="SXR120" s="5"/>
      <c r="SXS120" s="5"/>
      <c r="SXT120" s="5"/>
      <c r="SXU120" s="5"/>
      <c r="SXV120" s="5"/>
      <c r="SXW120" s="5"/>
      <c r="SXX120" s="5"/>
      <c r="SXY120" s="5"/>
      <c r="SXZ120" s="5"/>
      <c r="SYA120" s="5"/>
      <c r="SYB120" s="5"/>
      <c r="SYC120" s="5"/>
      <c r="SYD120" s="5"/>
      <c r="SYE120" s="5"/>
      <c r="SYF120" s="5"/>
      <c r="SYG120" s="5"/>
      <c r="SYH120" s="5"/>
      <c r="SYI120" s="5"/>
      <c r="SYJ120" s="5"/>
      <c r="SYK120" s="5"/>
      <c r="SYL120" s="5"/>
      <c r="SYM120" s="5"/>
      <c r="SYN120" s="5"/>
      <c r="SYO120" s="5"/>
      <c r="SYP120" s="5"/>
      <c r="SYQ120" s="5"/>
      <c r="SYR120" s="5"/>
      <c r="SYS120" s="5"/>
      <c r="SYT120" s="5"/>
      <c r="SYU120" s="5"/>
      <c r="SYV120" s="5"/>
      <c r="SYW120" s="5"/>
      <c r="SYX120" s="5"/>
      <c r="SYY120" s="5"/>
      <c r="SYZ120" s="5"/>
      <c r="SZA120" s="5"/>
      <c r="SZB120" s="5"/>
      <c r="SZC120" s="5"/>
      <c r="SZD120" s="5"/>
      <c r="SZE120" s="5"/>
      <c r="SZF120" s="5"/>
      <c r="SZG120" s="5"/>
      <c r="SZH120" s="5"/>
      <c r="SZI120" s="5"/>
      <c r="SZJ120" s="5"/>
      <c r="SZK120" s="5"/>
      <c r="SZL120" s="5"/>
      <c r="SZM120" s="5"/>
      <c r="SZN120" s="5"/>
      <c r="SZO120" s="5"/>
      <c r="SZP120" s="5"/>
      <c r="SZQ120" s="5"/>
      <c r="SZR120" s="5"/>
      <c r="SZS120" s="5"/>
      <c r="SZT120" s="5"/>
      <c r="SZU120" s="5"/>
      <c r="SZV120" s="5"/>
      <c r="SZW120" s="5"/>
      <c r="SZX120" s="5"/>
      <c r="SZY120" s="5"/>
      <c r="SZZ120" s="5"/>
      <c r="TAA120" s="5"/>
      <c r="TAB120" s="5"/>
      <c r="TAC120" s="5"/>
      <c r="TAD120" s="5"/>
      <c r="TAE120" s="5"/>
      <c r="TAF120" s="5"/>
      <c r="TAG120" s="5"/>
      <c r="TAH120" s="5"/>
      <c r="TAI120" s="5"/>
      <c r="TAJ120" s="5"/>
      <c r="TAK120" s="5"/>
      <c r="TAL120" s="5"/>
      <c r="TAM120" s="5"/>
      <c r="TAN120" s="5"/>
      <c r="TAO120" s="5"/>
      <c r="TAP120" s="5"/>
      <c r="TAQ120" s="5"/>
      <c r="TAR120" s="5"/>
      <c r="TAS120" s="5"/>
      <c r="TAT120" s="5"/>
      <c r="TAU120" s="5"/>
      <c r="TAV120" s="5"/>
      <c r="TAW120" s="5"/>
      <c r="TAX120" s="5"/>
      <c r="TAY120" s="5"/>
      <c r="TAZ120" s="5"/>
      <c r="TBA120" s="5"/>
      <c r="TBB120" s="5"/>
      <c r="TBC120" s="5"/>
      <c r="TBD120" s="5"/>
      <c r="TBE120" s="5"/>
      <c r="TBF120" s="5"/>
      <c r="TBG120" s="5"/>
      <c r="TBH120" s="5"/>
      <c r="TBI120" s="5"/>
      <c r="TBJ120" s="5"/>
      <c r="TBK120" s="5"/>
      <c r="TBL120" s="5"/>
      <c r="TBM120" s="5"/>
      <c r="TBN120" s="5"/>
      <c r="TBO120" s="5"/>
      <c r="TBP120" s="5"/>
      <c r="TBQ120" s="5"/>
      <c r="TBR120" s="5"/>
      <c r="TBS120" s="5"/>
      <c r="TBT120" s="5"/>
      <c r="TBU120" s="5"/>
      <c r="TBV120" s="5"/>
      <c r="TBW120" s="5"/>
      <c r="TBX120" s="5"/>
      <c r="TBY120" s="5"/>
      <c r="TBZ120" s="5"/>
      <c r="TCA120" s="5"/>
      <c r="TCB120" s="5"/>
      <c r="TCC120" s="5"/>
      <c r="TCD120" s="5"/>
      <c r="TCE120" s="5"/>
      <c r="TCF120" s="5"/>
      <c r="TCG120" s="5"/>
      <c r="TCH120" s="5"/>
      <c r="TCI120" s="5"/>
      <c r="TCJ120" s="5"/>
      <c r="TCK120" s="5"/>
      <c r="TCL120" s="5"/>
      <c r="TCM120" s="5"/>
      <c r="TCN120" s="5"/>
      <c r="TCO120" s="5"/>
      <c r="TCP120" s="5"/>
      <c r="TCQ120" s="5"/>
      <c r="TCR120" s="5"/>
      <c r="TCS120" s="5"/>
      <c r="TCT120" s="5"/>
      <c r="TCU120" s="5"/>
      <c r="TCV120" s="5"/>
      <c r="TCW120" s="5"/>
      <c r="TCX120" s="5"/>
      <c r="TCY120" s="5"/>
      <c r="TCZ120" s="5"/>
      <c r="TDA120" s="5"/>
      <c r="TDB120" s="5"/>
      <c r="TDC120" s="5"/>
      <c r="TDD120" s="5"/>
      <c r="TDE120" s="5"/>
      <c r="TDF120" s="5"/>
      <c r="TDG120" s="5"/>
      <c r="TDH120" s="5"/>
      <c r="TDI120" s="5"/>
      <c r="TDJ120" s="5"/>
      <c r="TDK120" s="5"/>
      <c r="TDL120" s="5"/>
      <c r="TDM120" s="5"/>
      <c r="TDN120" s="5"/>
      <c r="TDO120" s="5"/>
      <c r="TDP120" s="5"/>
      <c r="TDQ120" s="5"/>
      <c r="TDR120" s="5"/>
      <c r="TDS120" s="5"/>
      <c r="TDT120" s="5"/>
      <c r="TDU120" s="5"/>
      <c r="TDV120" s="5"/>
      <c r="TDW120" s="5"/>
      <c r="TDX120" s="5"/>
      <c r="TDY120" s="5"/>
      <c r="TDZ120" s="5"/>
      <c r="TEA120" s="5"/>
      <c r="TEB120" s="5"/>
      <c r="TEC120" s="5"/>
      <c r="TED120" s="5"/>
      <c r="TEE120" s="5"/>
      <c r="TEF120" s="5"/>
      <c r="TEG120" s="5"/>
      <c r="TEH120" s="5"/>
      <c r="TEI120" s="5"/>
      <c r="TEJ120" s="5"/>
      <c r="TEK120" s="5"/>
      <c r="TEL120" s="5"/>
      <c r="TEM120" s="5"/>
      <c r="TEN120" s="5"/>
      <c r="TEO120" s="5"/>
      <c r="TEP120" s="5"/>
      <c r="TEQ120" s="5"/>
      <c r="TER120" s="5"/>
      <c r="TES120" s="5"/>
      <c r="TET120" s="5"/>
      <c r="TEU120" s="5"/>
      <c r="TEV120" s="5"/>
      <c r="TEW120" s="5"/>
      <c r="TEX120" s="5"/>
      <c r="TEY120" s="5"/>
      <c r="TEZ120" s="5"/>
      <c r="TFA120" s="5"/>
      <c r="TFB120" s="5"/>
      <c r="TFC120" s="5"/>
      <c r="TFD120" s="5"/>
      <c r="TFE120" s="5"/>
      <c r="TFF120" s="5"/>
      <c r="TFG120" s="5"/>
      <c r="TFH120" s="5"/>
      <c r="TFI120" s="5"/>
      <c r="TFJ120" s="5"/>
      <c r="TFK120" s="5"/>
      <c r="TFL120" s="5"/>
      <c r="TFM120" s="5"/>
      <c r="TFN120" s="5"/>
      <c r="TFO120" s="5"/>
      <c r="TFP120" s="5"/>
      <c r="TFQ120" s="5"/>
      <c r="TFR120" s="5"/>
      <c r="TFS120" s="5"/>
      <c r="TFT120" s="5"/>
      <c r="TFU120" s="5"/>
      <c r="TFV120" s="5"/>
      <c r="TFW120" s="5"/>
      <c r="TFX120" s="5"/>
      <c r="TFY120" s="5"/>
      <c r="TFZ120" s="5"/>
      <c r="TGA120" s="5"/>
      <c r="TGB120" s="5"/>
      <c r="TGC120" s="5"/>
      <c r="TGD120" s="5"/>
      <c r="TGE120" s="5"/>
      <c r="TGF120" s="5"/>
      <c r="TGG120" s="5"/>
      <c r="TGH120" s="5"/>
      <c r="TGI120" s="5"/>
      <c r="TGJ120" s="5"/>
      <c r="TGK120" s="5"/>
      <c r="TGL120" s="5"/>
      <c r="TGM120" s="5"/>
      <c r="TGN120" s="5"/>
      <c r="TGO120" s="5"/>
      <c r="TGP120" s="5"/>
      <c r="TGQ120" s="5"/>
      <c r="TGR120" s="5"/>
      <c r="TGS120" s="5"/>
      <c r="TGT120" s="5"/>
      <c r="TGU120" s="5"/>
      <c r="TGV120" s="5"/>
      <c r="TGW120" s="5"/>
      <c r="TGX120" s="5"/>
      <c r="TGY120" s="5"/>
      <c r="TGZ120" s="5"/>
      <c r="THA120" s="5"/>
      <c r="THB120" s="5"/>
      <c r="THC120" s="5"/>
      <c r="THD120" s="5"/>
      <c r="THE120" s="5"/>
      <c r="THF120" s="5"/>
      <c r="THG120" s="5"/>
      <c r="THH120" s="5"/>
      <c r="THI120" s="5"/>
      <c r="THJ120" s="5"/>
      <c r="THK120" s="5"/>
      <c r="THL120" s="5"/>
      <c r="THM120" s="5"/>
      <c r="THN120" s="5"/>
      <c r="THO120" s="5"/>
      <c r="THP120" s="5"/>
      <c r="THQ120" s="5"/>
      <c r="THR120" s="5"/>
      <c r="THS120" s="5"/>
      <c r="THT120" s="5"/>
      <c r="THU120" s="5"/>
      <c r="THV120" s="5"/>
      <c r="THW120" s="5"/>
      <c r="THX120" s="5"/>
      <c r="THY120" s="5"/>
      <c r="THZ120" s="5"/>
      <c r="TIA120" s="5"/>
      <c r="TIB120" s="5"/>
      <c r="TIC120" s="5"/>
      <c r="TID120" s="5"/>
      <c r="TIE120" s="5"/>
      <c r="TIF120" s="5"/>
      <c r="TIG120" s="5"/>
      <c r="TIH120" s="5"/>
      <c r="TII120" s="5"/>
      <c r="TIJ120" s="5"/>
      <c r="TIK120" s="5"/>
      <c r="TIL120" s="5"/>
      <c r="TIM120" s="5"/>
      <c r="TIN120" s="5"/>
      <c r="TIO120" s="5"/>
      <c r="TIP120" s="5"/>
      <c r="TIQ120" s="5"/>
      <c r="TIR120" s="5"/>
      <c r="TIS120" s="5"/>
      <c r="TIT120" s="5"/>
      <c r="TIU120" s="5"/>
      <c r="TIV120" s="5"/>
      <c r="TIW120" s="5"/>
      <c r="TIX120" s="5"/>
      <c r="TIY120" s="5"/>
      <c r="TIZ120" s="5"/>
      <c r="TJA120" s="5"/>
      <c r="TJB120" s="5"/>
      <c r="TJC120" s="5"/>
      <c r="TJD120" s="5"/>
      <c r="TJE120" s="5"/>
      <c r="TJF120" s="5"/>
      <c r="TJG120" s="5"/>
      <c r="TJH120" s="5"/>
      <c r="TJI120" s="5"/>
      <c r="TJJ120" s="5"/>
      <c r="TJK120" s="5"/>
      <c r="TJL120" s="5"/>
      <c r="TJM120" s="5"/>
      <c r="TJN120" s="5"/>
      <c r="TJO120" s="5"/>
      <c r="TJP120" s="5"/>
      <c r="TJQ120" s="5"/>
      <c r="TJR120" s="5"/>
      <c r="TJS120" s="5"/>
      <c r="TJT120" s="5"/>
      <c r="TJU120" s="5"/>
      <c r="TJV120" s="5"/>
      <c r="TJW120" s="5"/>
      <c r="TJX120" s="5"/>
      <c r="TJY120" s="5"/>
      <c r="TJZ120" s="5"/>
      <c r="TKA120" s="5"/>
      <c r="TKB120" s="5"/>
      <c r="TKC120" s="5"/>
      <c r="TKD120" s="5"/>
      <c r="TKE120" s="5"/>
      <c r="TKF120" s="5"/>
      <c r="TKG120" s="5"/>
      <c r="TKH120" s="5"/>
      <c r="TKI120" s="5"/>
      <c r="TKJ120" s="5"/>
      <c r="TKK120" s="5"/>
      <c r="TKL120" s="5"/>
      <c r="TKM120" s="5"/>
      <c r="TKN120" s="5"/>
      <c r="TKO120" s="5"/>
      <c r="TKP120" s="5"/>
      <c r="TKQ120" s="5"/>
      <c r="TKR120" s="5"/>
      <c r="TKS120" s="5"/>
      <c r="TKT120" s="5"/>
      <c r="TKU120" s="5"/>
      <c r="TKV120" s="5"/>
      <c r="TKW120" s="5"/>
      <c r="TKX120" s="5"/>
      <c r="TKY120" s="5"/>
      <c r="TKZ120" s="5"/>
      <c r="TLA120" s="5"/>
      <c r="TLB120" s="5"/>
      <c r="TLC120" s="5"/>
      <c r="TLD120" s="5"/>
      <c r="TLE120" s="5"/>
      <c r="TLF120" s="5"/>
      <c r="TLG120" s="5"/>
      <c r="TLH120" s="5"/>
      <c r="TLI120" s="5"/>
      <c r="TLJ120" s="5"/>
      <c r="TLK120" s="5"/>
      <c r="TLL120" s="5"/>
      <c r="TLM120" s="5"/>
      <c r="TLN120" s="5"/>
      <c r="TLO120" s="5"/>
      <c r="TLP120" s="5"/>
      <c r="TLQ120" s="5"/>
      <c r="TLR120" s="5"/>
      <c r="TLS120" s="5"/>
      <c r="TLT120" s="5"/>
      <c r="TLU120" s="5"/>
      <c r="TLV120" s="5"/>
      <c r="TLW120" s="5"/>
      <c r="TLX120" s="5"/>
      <c r="TLY120" s="5"/>
      <c r="TLZ120" s="5"/>
      <c r="TMA120" s="5"/>
      <c r="TMB120" s="5"/>
      <c r="TMC120" s="5"/>
      <c r="TMD120" s="5"/>
      <c r="TME120" s="5"/>
      <c r="TMF120" s="5"/>
      <c r="TMG120" s="5"/>
      <c r="TMH120" s="5"/>
      <c r="TMI120" s="5"/>
      <c r="TMJ120" s="5"/>
      <c r="TMK120" s="5"/>
      <c r="TML120" s="5"/>
      <c r="TMM120" s="5"/>
      <c r="TMN120" s="5"/>
      <c r="TMO120" s="5"/>
      <c r="TMP120" s="5"/>
      <c r="TMQ120" s="5"/>
      <c r="TMR120" s="5"/>
      <c r="TMS120" s="5"/>
      <c r="TMT120" s="5"/>
      <c r="TMU120" s="5"/>
      <c r="TMV120" s="5"/>
      <c r="TMW120" s="5"/>
      <c r="TMX120" s="5"/>
      <c r="TMY120" s="5"/>
      <c r="TMZ120" s="5"/>
      <c r="TNA120" s="5"/>
      <c r="TNB120" s="5"/>
      <c r="TNC120" s="5"/>
      <c r="TND120" s="5"/>
      <c r="TNE120" s="5"/>
      <c r="TNF120" s="5"/>
      <c r="TNG120" s="5"/>
      <c r="TNH120" s="5"/>
      <c r="TNI120" s="5"/>
      <c r="TNJ120" s="5"/>
      <c r="TNK120" s="5"/>
      <c r="TNL120" s="5"/>
      <c r="TNM120" s="5"/>
      <c r="TNN120" s="5"/>
      <c r="TNO120" s="5"/>
      <c r="TNP120" s="5"/>
      <c r="TNQ120" s="5"/>
      <c r="TNR120" s="5"/>
      <c r="TNS120" s="5"/>
      <c r="TNT120" s="5"/>
      <c r="TNU120" s="5"/>
      <c r="TNV120" s="5"/>
      <c r="TNW120" s="5"/>
      <c r="TNX120" s="5"/>
      <c r="TNY120" s="5"/>
      <c r="TNZ120" s="5"/>
      <c r="TOA120" s="5"/>
      <c r="TOB120" s="5"/>
      <c r="TOC120" s="5"/>
      <c r="TOD120" s="5"/>
      <c r="TOE120" s="5"/>
      <c r="TOF120" s="5"/>
      <c r="TOG120" s="5"/>
      <c r="TOH120" s="5"/>
      <c r="TOI120" s="5"/>
      <c r="TOJ120" s="5"/>
      <c r="TOK120" s="5"/>
      <c r="TOL120" s="5"/>
      <c r="TOM120" s="5"/>
      <c r="TON120" s="5"/>
      <c r="TOO120" s="5"/>
      <c r="TOP120" s="5"/>
      <c r="TOQ120" s="5"/>
      <c r="TOR120" s="5"/>
      <c r="TOS120" s="5"/>
      <c r="TOT120" s="5"/>
      <c r="TOU120" s="5"/>
      <c r="TOV120" s="5"/>
      <c r="TOW120" s="5"/>
      <c r="TOX120" s="5"/>
      <c r="TOY120" s="5"/>
      <c r="TOZ120" s="5"/>
      <c r="TPA120" s="5"/>
      <c r="TPB120" s="5"/>
      <c r="TPC120" s="5"/>
      <c r="TPD120" s="5"/>
      <c r="TPE120" s="5"/>
      <c r="TPF120" s="5"/>
      <c r="TPG120" s="5"/>
      <c r="TPH120" s="5"/>
      <c r="TPI120" s="5"/>
      <c r="TPJ120" s="5"/>
      <c r="TPK120" s="5"/>
      <c r="TPL120" s="5"/>
      <c r="TPM120" s="5"/>
      <c r="TPN120" s="5"/>
      <c r="TPO120" s="5"/>
      <c r="TPP120" s="5"/>
      <c r="TPQ120" s="5"/>
      <c r="TPR120" s="5"/>
      <c r="TPS120" s="5"/>
      <c r="TPT120" s="5"/>
      <c r="TPU120" s="5"/>
      <c r="TPV120" s="5"/>
      <c r="TPW120" s="5"/>
      <c r="TPX120" s="5"/>
      <c r="TPY120" s="5"/>
      <c r="TPZ120" s="5"/>
      <c r="TQA120" s="5"/>
      <c r="TQB120" s="5"/>
      <c r="TQC120" s="5"/>
      <c r="TQD120" s="5"/>
      <c r="TQE120" s="5"/>
      <c r="TQF120" s="5"/>
      <c r="TQG120" s="5"/>
      <c r="TQH120" s="5"/>
      <c r="TQI120" s="5"/>
      <c r="TQJ120" s="5"/>
      <c r="TQK120" s="5"/>
      <c r="TQL120" s="5"/>
      <c r="TQM120" s="5"/>
      <c r="TQN120" s="5"/>
      <c r="TQO120" s="5"/>
      <c r="TQP120" s="5"/>
      <c r="TQQ120" s="5"/>
      <c r="TQR120" s="5"/>
      <c r="TQS120" s="5"/>
      <c r="TQT120" s="5"/>
      <c r="TQU120" s="5"/>
      <c r="TQV120" s="5"/>
      <c r="TQW120" s="5"/>
      <c r="TQX120" s="5"/>
      <c r="TQY120" s="5"/>
      <c r="TQZ120" s="5"/>
      <c r="TRA120" s="5"/>
      <c r="TRB120" s="5"/>
      <c r="TRC120" s="5"/>
      <c r="TRD120" s="5"/>
      <c r="TRE120" s="5"/>
      <c r="TRF120" s="5"/>
      <c r="TRG120" s="5"/>
      <c r="TRH120" s="5"/>
      <c r="TRI120" s="5"/>
      <c r="TRJ120" s="5"/>
      <c r="TRK120" s="5"/>
      <c r="TRL120" s="5"/>
      <c r="TRM120" s="5"/>
      <c r="TRN120" s="5"/>
      <c r="TRO120" s="5"/>
      <c r="TRP120" s="5"/>
      <c r="TRQ120" s="5"/>
      <c r="TRR120" s="5"/>
      <c r="TRS120" s="5"/>
      <c r="TRT120" s="5"/>
      <c r="TRU120" s="5"/>
      <c r="TRV120" s="5"/>
      <c r="TRW120" s="5"/>
      <c r="TRX120" s="5"/>
      <c r="TRY120" s="5"/>
      <c r="TRZ120" s="5"/>
      <c r="TSA120" s="5"/>
      <c r="TSB120" s="5"/>
      <c r="TSC120" s="5"/>
      <c r="TSD120" s="5"/>
      <c r="TSE120" s="5"/>
      <c r="TSF120" s="5"/>
      <c r="TSG120" s="5"/>
      <c r="TSH120" s="5"/>
      <c r="TSI120" s="5"/>
      <c r="TSJ120" s="5"/>
      <c r="TSK120" s="5"/>
      <c r="TSL120" s="5"/>
      <c r="TSM120" s="5"/>
      <c r="TSN120" s="5"/>
      <c r="TSO120" s="5"/>
      <c r="TSP120" s="5"/>
      <c r="TSQ120" s="5"/>
      <c r="TSR120" s="5"/>
      <c r="TSS120" s="5"/>
      <c r="TST120" s="5"/>
      <c r="TSU120" s="5"/>
      <c r="TSV120" s="5"/>
      <c r="TSW120" s="5"/>
      <c r="TSX120" s="5"/>
      <c r="TSY120" s="5"/>
      <c r="TSZ120" s="5"/>
      <c r="TTA120" s="5"/>
      <c r="TTB120" s="5"/>
      <c r="TTC120" s="5"/>
      <c r="TTD120" s="5"/>
      <c r="TTE120" s="5"/>
      <c r="TTF120" s="5"/>
      <c r="TTG120" s="5"/>
      <c r="TTH120" s="5"/>
      <c r="TTI120" s="5"/>
      <c r="TTJ120" s="5"/>
      <c r="TTK120" s="5"/>
      <c r="TTL120" s="5"/>
      <c r="TTM120" s="5"/>
      <c r="TTN120" s="5"/>
      <c r="TTO120" s="5"/>
      <c r="TTP120" s="5"/>
      <c r="TTQ120" s="5"/>
      <c r="TTR120" s="5"/>
      <c r="TTS120" s="5"/>
      <c r="TTT120" s="5"/>
      <c r="TTU120" s="5"/>
      <c r="TTV120" s="5"/>
      <c r="TTW120" s="5"/>
      <c r="TTX120" s="5"/>
      <c r="TTY120" s="5"/>
      <c r="TTZ120" s="5"/>
      <c r="TUA120" s="5"/>
      <c r="TUB120" s="5"/>
      <c r="TUC120" s="5"/>
      <c r="TUD120" s="5"/>
      <c r="TUE120" s="5"/>
      <c r="TUF120" s="5"/>
      <c r="TUG120" s="5"/>
      <c r="TUH120" s="5"/>
      <c r="TUI120" s="5"/>
      <c r="TUJ120" s="5"/>
      <c r="TUK120" s="5"/>
      <c r="TUL120" s="5"/>
      <c r="TUM120" s="5"/>
      <c r="TUN120" s="5"/>
      <c r="TUO120" s="5"/>
      <c r="TUP120" s="5"/>
      <c r="TUQ120" s="5"/>
      <c r="TUR120" s="5"/>
      <c r="TUS120" s="5"/>
      <c r="TUT120" s="5"/>
      <c r="TUU120" s="5"/>
      <c r="TUV120" s="5"/>
      <c r="TUW120" s="5"/>
      <c r="TUX120" s="5"/>
      <c r="TUY120" s="5"/>
      <c r="TUZ120" s="5"/>
      <c r="TVA120" s="5"/>
      <c r="TVB120" s="5"/>
      <c r="TVC120" s="5"/>
      <c r="TVD120" s="5"/>
      <c r="TVE120" s="5"/>
      <c r="TVF120" s="5"/>
      <c r="TVG120" s="5"/>
      <c r="TVH120" s="5"/>
      <c r="TVI120" s="5"/>
      <c r="TVJ120" s="5"/>
      <c r="TVK120" s="5"/>
      <c r="TVL120" s="5"/>
      <c r="TVM120" s="5"/>
      <c r="TVN120" s="5"/>
      <c r="TVO120" s="5"/>
      <c r="TVP120" s="5"/>
      <c r="TVQ120" s="5"/>
      <c r="TVR120" s="5"/>
      <c r="TVS120" s="5"/>
      <c r="TVT120" s="5"/>
      <c r="TVU120" s="5"/>
      <c r="TVV120" s="5"/>
      <c r="TVW120" s="5"/>
      <c r="TVX120" s="5"/>
      <c r="TVY120" s="5"/>
      <c r="TVZ120" s="5"/>
      <c r="TWA120" s="5"/>
      <c r="TWB120" s="5"/>
      <c r="TWC120" s="5"/>
      <c r="TWD120" s="5"/>
      <c r="TWE120" s="5"/>
      <c r="TWF120" s="5"/>
      <c r="TWG120" s="5"/>
      <c r="TWH120" s="5"/>
      <c r="TWI120" s="5"/>
      <c r="TWJ120" s="5"/>
      <c r="TWK120" s="5"/>
      <c r="TWL120" s="5"/>
      <c r="TWM120" s="5"/>
      <c r="TWN120" s="5"/>
      <c r="TWO120" s="5"/>
      <c r="TWP120" s="5"/>
      <c r="TWQ120" s="5"/>
      <c r="TWR120" s="5"/>
      <c r="TWS120" s="5"/>
      <c r="TWT120" s="5"/>
      <c r="TWU120" s="5"/>
      <c r="TWV120" s="5"/>
      <c r="TWW120" s="5"/>
      <c r="TWX120" s="5"/>
      <c r="TWY120" s="5"/>
      <c r="TWZ120" s="5"/>
      <c r="TXA120" s="5"/>
      <c r="TXB120" s="5"/>
      <c r="TXC120" s="5"/>
      <c r="TXD120" s="5"/>
      <c r="TXE120" s="5"/>
      <c r="TXF120" s="5"/>
      <c r="TXG120" s="5"/>
      <c r="TXH120" s="5"/>
      <c r="TXI120" s="5"/>
      <c r="TXJ120" s="5"/>
      <c r="TXK120" s="5"/>
      <c r="TXL120" s="5"/>
      <c r="TXM120" s="5"/>
      <c r="TXN120" s="5"/>
      <c r="TXO120" s="5"/>
      <c r="TXP120" s="5"/>
      <c r="TXQ120" s="5"/>
      <c r="TXR120" s="5"/>
      <c r="TXS120" s="5"/>
      <c r="TXT120" s="5"/>
      <c r="TXU120" s="5"/>
      <c r="TXV120" s="5"/>
      <c r="TXW120" s="5"/>
      <c r="TXX120" s="5"/>
      <c r="TXY120" s="5"/>
      <c r="TXZ120" s="5"/>
      <c r="TYA120" s="5"/>
      <c r="TYB120" s="5"/>
      <c r="TYC120" s="5"/>
      <c r="TYD120" s="5"/>
      <c r="TYE120" s="5"/>
      <c r="TYF120" s="5"/>
      <c r="TYG120" s="5"/>
      <c r="TYH120" s="5"/>
      <c r="TYI120" s="5"/>
      <c r="TYJ120" s="5"/>
      <c r="TYK120" s="5"/>
      <c r="TYL120" s="5"/>
      <c r="TYM120" s="5"/>
      <c r="TYN120" s="5"/>
      <c r="TYO120" s="5"/>
      <c r="TYP120" s="5"/>
      <c r="TYQ120" s="5"/>
      <c r="TYR120" s="5"/>
      <c r="TYS120" s="5"/>
      <c r="TYT120" s="5"/>
      <c r="TYU120" s="5"/>
      <c r="TYV120" s="5"/>
      <c r="TYW120" s="5"/>
      <c r="TYX120" s="5"/>
      <c r="TYY120" s="5"/>
      <c r="TYZ120" s="5"/>
      <c r="TZA120" s="5"/>
      <c r="TZB120" s="5"/>
      <c r="TZC120" s="5"/>
      <c r="TZD120" s="5"/>
      <c r="TZE120" s="5"/>
      <c r="TZF120" s="5"/>
      <c r="TZG120" s="5"/>
      <c r="TZH120" s="5"/>
      <c r="TZI120" s="5"/>
      <c r="TZJ120" s="5"/>
      <c r="TZK120" s="5"/>
      <c r="TZL120" s="5"/>
      <c r="TZM120" s="5"/>
      <c r="TZN120" s="5"/>
      <c r="TZO120" s="5"/>
      <c r="TZP120" s="5"/>
      <c r="TZQ120" s="5"/>
      <c r="TZR120" s="5"/>
      <c r="TZS120" s="5"/>
      <c r="TZT120" s="5"/>
      <c r="TZU120" s="5"/>
      <c r="TZV120" s="5"/>
      <c r="TZW120" s="5"/>
      <c r="TZX120" s="5"/>
      <c r="TZY120" s="5"/>
      <c r="TZZ120" s="5"/>
      <c r="UAA120" s="5"/>
      <c r="UAB120" s="5"/>
      <c r="UAC120" s="5"/>
      <c r="UAD120" s="5"/>
      <c r="UAE120" s="5"/>
      <c r="UAF120" s="5"/>
      <c r="UAG120" s="5"/>
      <c r="UAH120" s="5"/>
      <c r="UAI120" s="5"/>
      <c r="UAJ120" s="5"/>
      <c r="UAK120" s="5"/>
      <c r="UAL120" s="5"/>
      <c r="UAM120" s="5"/>
      <c r="UAN120" s="5"/>
      <c r="UAO120" s="5"/>
      <c r="UAP120" s="5"/>
      <c r="UAQ120" s="5"/>
      <c r="UAR120" s="5"/>
      <c r="UAS120" s="5"/>
      <c r="UAT120" s="5"/>
      <c r="UAU120" s="5"/>
      <c r="UAV120" s="5"/>
      <c r="UAW120" s="5"/>
      <c r="UAX120" s="5"/>
      <c r="UAY120" s="5"/>
      <c r="UAZ120" s="5"/>
      <c r="UBA120" s="5"/>
      <c r="UBB120" s="5"/>
      <c r="UBC120" s="5"/>
      <c r="UBD120" s="5"/>
      <c r="UBE120" s="5"/>
      <c r="UBF120" s="5"/>
      <c r="UBG120" s="5"/>
      <c r="UBH120" s="5"/>
      <c r="UBI120" s="5"/>
      <c r="UBJ120" s="5"/>
      <c r="UBK120" s="5"/>
      <c r="UBL120" s="5"/>
      <c r="UBM120" s="5"/>
      <c r="UBN120" s="5"/>
      <c r="UBO120" s="5"/>
      <c r="UBP120" s="5"/>
      <c r="UBQ120" s="5"/>
      <c r="UBR120" s="5"/>
      <c r="UBS120" s="5"/>
      <c r="UBT120" s="5"/>
      <c r="UBU120" s="5"/>
      <c r="UBV120" s="5"/>
      <c r="UBW120" s="5"/>
      <c r="UBX120" s="5"/>
      <c r="UBY120" s="5"/>
      <c r="UBZ120" s="5"/>
      <c r="UCA120" s="5"/>
      <c r="UCB120" s="5"/>
      <c r="UCC120" s="5"/>
      <c r="UCD120" s="5"/>
      <c r="UCE120" s="5"/>
      <c r="UCF120" s="5"/>
      <c r="UCG120" s="5"/>
      <c r="UCH120" s="5"/>
      <c r="UCI120" s="5"/>
      <c r="UCJ120" s="5"/>
      <c r="UCK120" s="5"/>
      <c r="UCL120" s="5"/>
      <c r="UCM120" s="5"/>
      <c r="UCN120" s="5"/>
      <c r="UCO120" s="5"/>
      <c r="UCP120" s="5"/>
      <c r="UCQ120" s="5"/>
      <c r="UCR120" s="5"/>
      <c r="UCS120" s="5"/>
      <c r="UCT120" s="5"/>
      <c r="UCU120" s="5"/>
      <c r="UCV120" s="5"/>
      <c r="UCW120" s="5"/>
      <c r="UCX120" s="5"/>
      <c r="UCY120" s="5"/>
      <c r="UCZ120" s="5"/>
      <c r="UDA120" s="5"/>
      <c r="UDB120" s="5"/>
      <c r="UDC120" s="5"/>
      <c r="UDD120" s="5"/>
      <c r="UDE120" s="5"/>
      <c r="UDF120" s="5"/>
      <c r="UDG120" s="5"/>
      <c r="UDH120" s="5"/>
      <c r="UDI120" s="5"/>
      <c r="UDJ120" s="5"/>
      <c r="UDK120" s="5"/>
      <c r="UDL120" s="5"/>
      <c r="UDM120" s="5"/>
      <c r="UDN120" s="5"/>
      <c r="UDO120" s="5"/>
      <c r="UDP120" s="5"/>
      <c r="UDQ120" s="5"/>
      <c r="UDR120" s="5"/>
      <c r="UDS120" s="5"/>
      <c r="UDT120" s="5"/>
      <c r="UDU120" s="5"/>
      <c r="UDV120" s="5"/>
      <c r="UDW120" s="5"/>
      <c r="UDX120" s="5"/>
      <c r="UDY120" s="5"/>
      <c r="UDZ120" s="5"/>
      <c r="UEA120" s="5"/>
      <c r="UEB120" s="5"/>
      <c r="UEC120" s="5"/>
      <c r="UED120" s="5"/>
      <c r="UEE120" s="5"/>
      <c r="UEF120" s="5"/>
      <c r="UEG120" s="5"/>
      <c r="UEH120" s="5"/>
      <c r="UEI120" s="5"/>
      <c r="UEJ120" s="5"/>
      <c r="UEK120" s="5"/>
      <c r="UEL120" s="5"/>
      <c r="UEM120" s="5"/>
      <c r="UEN120" s="5"/>
      <c r="UEO120" s="5"/>
      <c r="UEP120" s="5"/>
      <c r="UEQ120" s="5"/>
      <c r="UER120" s="5"/>
      <c r="UES120" s="5"/>
      <c r="UET120" s="5"/>
      <c r="UEU120" s="5"/>
      <c r="UEV120" s="5"/>
      <c r="UEW120" s="5"/>
      <c r="UEX120" s="5"/>
      <c r="UEY120" s="5"/>
      <c r="UEZ120" s="5"/>
      <c r="UFA120" s="5"/>
      <c r="UFB120" s="5"/>
      <c r="UFC120" s="5"/>
      <c r="UFD120" s="5"/>
      <c r="UFE120" s="5"/>
      <c r="UFF120" s="5"/>
      <c r="UFG120" s="5"/>
      <c r="UFH120" s="5"/>
      <c r="UFI120" s="5"/>
      <c r="UFJ120" s="5"/>
      <c r="UFK120" s="5"/>
      <c r="UFL120" s="5"/>
      <c r="UFM120" s="5"/>
      <c r="UFN120" s="5"/>
      <c r="UFO120" s="5"/>
      <c r="UFP120" s="5"/>
      <c r="UFQ120" s="5"/>
      <c r="UFR120" s="5"/>
      <c r="UFS120" s="5"/>
      <c r="UFT120" s="5"/>
      <c r="UFU120" s="5"/>
      <c r="UFV120" s="5"/>
      <c r="UFW120" s="5"/>
      <c r="UFX120" s="5"/>
      <c r="UFY120" s="5"/>
      <c r="UFZ120" s="5"/>
      <c r="UGA120" s="5"/>
      <c r="UGB120" s="5"/>
      <c r="UGC120" s="5"/>
      <c r="UGD120" s="5"/>
      <c r="UGE120" s="5"/>
      <c r="UGF120" s="5"/>
      <c r="UGG120" s="5"/>
      <c r="UGH120" s="5"/>
      <c r="UGI120" s="5"/>
      <c r="UGJ120" s="5"/>
      <c r="UGK120" s="5"/>
      <c r="UGL120" s="5"/>
      <c r="UGM120" s="5"/>
      <c r="UGN120" s="5"/>
      <c r="UGO120" s="5"/>
      <c r="UGP120" s="5"/>
      <c r="UGQ120" s="5"/>
      <c r="UGR120" s="5"/>
      <c r="UGS120" s="5"/>
      <c r="UGT120" s="5"/>
      <c r="UGU120" s="5"/>
      <c r="UGV120" s="5"/>
      <c r="UGW120" s="5"/>
      <c r="UGX120" s="5"/>
      <c r="UGY120" s="5"/>
      <c r="UGZ120" s="5"/>
      <c r="UHA120" s="5"/>
      <c r="UHB120" s="5"/>
      <c r="UHC120" s="5"/>
      <c r="UHD120" s="5"/>
      <c r="UHE120" s="5"/>
      <c r="UHF120" s="5"/>
      <c r="UHG120" s="5"/>
      <c r="UHH120" s="5"/>
      <c r="UHI120" s="5"/>
      <c r="UHJ120" s="5"/>
      <c r="UHK120" s="5"/>
      <c r="UHL120" s="5"/>
      <c r="UHM120" s="5"/>
      <c r="UHN120" s="5"/>
      <c r="UHO120" s="5"/>
      <c r="UHP120" s="5"/>
      <c r="UHQ120" s="5"/>
      <c r="UHR120" s="5"/>
      <c r="UHS120" s="5"/>
      <c r="UHT120" s="5"/>
      <c r="UHU120" s="5"/>
      <c r="UHV120" s="5"/>
      <c r="UHW120" s="5"/>
      <c r="UHX120" s="5"/>
      <c r="UHY120" s="5"/>
      <c r="UHZ120" s="5"/>
      <c r="UIA120" s="5"/>
      <c r="UIB120" s="5"/>
      <c r="UIC120" s="5"/>
      <c r="UID120" s="5"/>
      <c r="UIE120" s="5"/>
      <c r="UIF120" s="5"/>
      <c r="UIG120" s="5"/>
      <c r="UIH120" s="5"/>
      <c r="UII120" s="5"/>
      <c r="UIJ120" s="5"/>
      <c r="UIK120" s="5"/>
      <c r="UIL120" s="5"/>
      <c r="UIM120" s="5"/>
      <c r="UIN120" s="5"/>
      <c r="UIO120" s="5"/>
      <c r="UIP120" s="5"/>
      <c r="UIQ120" s="5"/>
      <c r="UIR120" s="5"/>
      <c r="UIS120" s="5"/>
      <c r="UIT120" s="5"/>
      <c r="UIU120" s="5"/>
      <c r="UIV120" s="5"/>
      <c r="UIW120" s="5"/>
      <c r="UIX120" s="5"/>
      <c r="UIY120" s="5"/>
      <c r="UIZ120" s="5"/>
      <c r="UJA120" s="5"/>
      <c r="UJB120" s="5"/>
      <c r="UJC120" s="5"/>
      <c r="UJD120" s="5"/>
      <c r="UJE120" s="5"/>
      <c r="UJF120" s="5"/>
      <c r="UJG120" s="5"/>
      <c r="UJH120" s="5"/>
      <c r="UJI120" s="5"/>
      <c r="UJJ120" s="5"/>
      <c r="UJK120" s="5"/>
      <c r="UJL120" s="5"/>
      <c r="UJM120" s="5"/>
      <c r="UJN120" s="5"/>
      <c r="UJO120" s="5"/>
      <c r="UJP120" s="5"/>
      <c r="UJQ120" s="5"/>
      <c r="UJR120" s="5"/>
      <c r="UJS120" s="5"/>
      <c r="UJT120" s="5"/>
      <c r="UJU120" s="5"/>
      <c r="UJV120" s="5"/>
      <c r="UJW120" s="5"/>
      <c r="UJX120" s="5"/>
      <c r="UJY120" s="5"/>
      <c r="UJZ120" s="5"/>
      <c r="UKA120" s="5"/>
      <c r="UKB120" s="5"/>
      <c r="UKC120" s="5"/>
      <c r="UKD120" s="5"/>
      <c r="UKE120" s="5"/>
      <c r="UKF120" s="5"/>
      <c r="UKG120" s="5"/>
      <c r="UKH120" s="5"/>
      <c r="UKI120" s="5"/>
      <c r="UKJ120" s="5"/>
      <c r="UKK120" s="5"/>
      <c r="UKL120" s="5"/>
      <c r="UKM120" s="5"/>
      <c r="UKN120" s="5"/>
      <c r="UKO120" s="5"/>
      <c r="UKP120" s="5"/>
      <c r="UKQ120" s="5"/>
      <c r="UKR120" s="5"/>
      <c r="UKS120" s="5"/>
      <c r="UKT120" s="5"/>
      <c r="UKU120" s="5"/>
      <c r="UKV120" s="5"/>
      <c r="UKW120" s="5"/>
      <c r="UKX120" s="5"/>
      <c r="UKY120" s="5"/>
      <c r="UKZ120" s="5"/>
      <c r="ULA120" s="5"/>
      <c r="ULB120" s="5"/>
      <c r="ULC120" s="5"/>
      <c r="ULD120" s="5"/>
      <c r="ULE120" s="5"/>
      <c r="ULF120" s="5"/>
      <c r="ULG120" s="5"/>
      <c r="ULH120" s="5"/>
      <c r="ULI120" s="5"/>
      <c r="ULJ120" s="5"/>
      <c r="ULK120" s="5"/>
      <c r="ULL120" s="5"/>
      <c r="ULM120" s="5"/>
      <c r="ULN120" s="5"/>
      <c r="ULO120" s="5"/>
      <c r="ULP120" s="5"/>
      <c r="ULQ120" s="5"/>
      <c r="ULR120" s="5"/>
      <c r="ULS120" s="5"/>
      <c r="ULT120" s="5"/>
      <c r="ULU120" s="5"/>
      <c r="ULV120" s="5"/>
      <c r="ULW120" s="5"/>
      <c r="ULX120" s="5"/>
      <c r="ULY120" s="5"/>
      <c r="ULZ120" s="5"/>
      <c r="UMA120" s="5"/>
      <c r="UMB120" s="5"/>
      <c r="UMC120" s="5"/>
      <c r="UMD120" s="5"/>
      <c r="UME120" s="5"/>
      <c r="UMF120" s="5"/>
      <c r="UMG120" s="5"/>
      <c r="UMH120" s="5"/>
      <c r="UMI120" s="5"/>
      <c r="UMJ120" s="5"/>
      <c r="UMK120" s="5"/>
      <c r="UML120" s="5"/>
      <c r="UMM120" s="5"/>
      <c r="UMN120" s="5"/>
      <c r="UMO120" s="5"/>
      <c r="UMP120" s="5"/>
      <c r="UMQ120" s="5"/>
      <c r="UMR120" s="5"/>
      <c r="UMS120" s="5"/>
      <c r="UMT120" s="5"/>
      <c r="UMU120" s="5"/>
      <c r="UMV120" s="5"/>
      <c r="UMW120" s="5"/>
      <c r="UMX120" s="5"/>
      <c r="UMY120" s="5"/>
      <c r="UMZ120" s="5"/>
      <c r="UNA120" s="5"/>
      <c r="UNB120" s="5"/>
      <c r="UNC120" s="5"/>
      <c r="UND120" s="5"/>
      <c r="UNE120" s="5"/>
      <c r="UNF120" s="5"/>
      <c r="UNG120" s="5"/>
      <c r="UNH120" s="5"/>
      <c r="UNI120" s="5"/>
      <c r="UNJ120" s="5"/>
      <c r="UNK120" s="5"/>
      <c r="UNL120" s="5"/>
      <c r="UNM120" s="5"/>
      <c r="UNN120" s="5"/>
      <c r="UNO120" s="5"/>
      <c r="UNP120" s="5"/>
      <c r="UNQ120" s="5"/>
      <c r="UNR120" s="5"/>
      <c r="UNS120" s="5"/>
      <c r="UNT120" s="5"/>
      <c r="UNU120" s="5"/>
      <c r="UNV120" s="5"/>
      <c r="UNW120" s="5"/>
      <c r="UNX120" s="5"/>
      <c r="UNY120" s="5"/>
      <c r="UNZ120" s="5"/>
      <c r="UOA120" s="5"/>
      <c r="UOB120" s="5"/>
      <c r="UOC120" s="5"/>
      <c r="UOD120" s="5"/>
      <c r="UOE120" s="5"/>
      <c r="UOF120" s="5"/>
      <c r="UOG120" s="5"/>
      <c r="UOH120" s="5"/>
      <c r="UOI120" s="5"/>
      <c r="UOJ120" s="5"/>
      <c r="UOK120" s="5"/>
      <c r="UOL120" s="5"/>
      <c r="UOM120" s="5"/>
      <c r="UON120" s="5"/>
      <c r="UOO120" s="5"/>
      <c r="UOP120" s="5"/>
      <c r="UOQ120" s="5"/>
      <c r="UOR120" s="5"/>
      <c r="UOS120" s="5"/>
      <c r="UOT120" s="5"/>
      <c r="UOU120" s="5"/>
      <c r="UOV120" s="5"/>
      <c r="UOW120" s="5"/>
      <c r="UOX120" s="5"/>
      <c r="UOY120" s="5"/>
      <c r="UOZ120" s="5"/>
      <c r="UPA120" s="5"/>
      <c r="UPB120" s="5"/>
      <c r="UPC120" s="5"/>
      <c r="UPD120" s="5"/>
      <c r="UPE120" s="5"/>
      <c r="UPF120" s="5"/>
      <c r="UPG120" s="5"/>
      <c r="UPH120" s="5"/>
      <c r="UPI120" s="5"/>
      <c r="UPJ120" s="5"/>
      <c r="UPK120" s="5"/>
      <c r="UPL120" s="5"/>
      <c r="UPM120" s="5"/>
      <c r="UPN120" s="5"/>
      <c r="UPO120" s="5"/>
      <c r="UPP120" s="5"/>
      <c r="UPQ120" s="5"/>
      <c r="UPR120" s="5"/>
      <c r="UPS120" s="5"/>
      <c r="UPT120" s="5"/>
      <c r="UPU120" s="5"/>
      <c r="UPV120" s="5"/>
      <c r="UPW120" s="5"/>
      <c r="UPX120" s="5"/>
      <c r="UPY120" s="5"/>
      <c r="UPZ120" s="5"/>
      <c r="UQA120" s="5"/>
      <c r="UQB120" s="5"/>
      <c r="UQC120" s="5"/>
      <c r="UQD120" s="5"/>
      <c r="UQE120" s="5"/>
      <c r="UQF120" s="5"/>
      <c r="UQG120" s="5"/>
      <c r="UQH120" s="5"/>
      <c r="UQI120" s="5"/>
      <c r="UQJ120" s="5"/>
      <c r="UQK120" s="5"/>
      <c r="UQL120" s="5"/>
      <c r="UQM120" s="5"/>
      <c r="UQN120" s="5"/>
      <c r="UQO120" s="5"/>
      <c r="UQP120" s="5"/>
      <c r="UQQ120" s="5"/>
      <c r="UQR120" s="5"/>
      <c r="UQS120" s="5"/>
      <c r="UQT120" s="5"/>
      <c r="UQU120" s="5"/>
      <c r="UQV120" s="5"/>
      <c r="UQW120" s="5"/>
      <c r="UQX120" s="5"/>
      <c r="UQY120" s="5"/>
      <c r="UQZ120" s="5"/>
      <c r="URA120" s="5"/>
      <c r="URB120" s="5"/>
      <c r="URC120" s="5"/>
      <c r="URD120" s="5"/>
      <c r="URE120" s="5"/>
      <c r="URF120" s="5"/>
      <c r="URG120" s="5"/>
      <c r="URH120" s="5"/>
      <c r="URI120" s="5"/>
      <c r="URJ120" s="5"/>
      <c r="URK120" s="5"/>
      <c r="URL120" s="5"/>
      <c r="URM120" s="5"/>
      <c r="URN120" s="5"/>
      <c r="URO120" s="5"/>
      <c r="URP120" s="5"/>
      <c r="URQ120" s="5"/>
      <c r="URR120" s="5"/>
      <c r="URS120" s="5"/>
      <c r="URT120" s="5"/>
      <c r="URU120" s="5"/>
      <c r="URV120" s="5"/>
      <c r="URW120" s="5"/>
      <c r="URX120" s="5"/>
      <c r="URY120" s="5"/>
      <c r="URZ120" s="5"/>
      <c r="USA120" s="5"/>
      <c r="USB120" s="5"/>
      <c r="USC120" s="5"/>
      <c r="USD120" s="5"/>
      <c r="USE120" s="5"/>
      <c r="USF120" s="5"/>
      <c r="USG120" s="5"/>
      <c r="USH120" s="5"/>
      <c r="USI120" s="5"/>
      <c r="USJ120" s="5"/>
      <c r="USK120" s="5"/>
      <c r="USL120" s="5"/>
      <c r="USM120" s="5"/>
      <c r="USN120" s="5"/>
      <c r="USO120" s="5"/>
      <c r="USP120" s="5"/>
      <c r="USQ120" s="5"/>
      <c r="USR120" s="5"/>
      <c r="USS120" s="5"/>
      <c r="UST120" s="5"/>
      <c r="USU120" s="5"/>
      <c r="USV120" s="5"/>
      <c r="USW120" s="5"/>
      <c r="USX120" s="5"/>
      <c r="USY120" s="5"/>
      <c r="USZ120" s="5"/>
      <c r="UTA120" s="5"/>
      <c r="UTB120" s="5"/>
      <c r="UTC120" s="5"/>
      <c r="UTD120" s="5"/>
      <c r="UTE120" s="5"/>
      <c r="UTF120" s="5"/>
      <c r="UTG120" s="5"/>
      <c r="UTH120" s="5"/>
      <c r="UTI120" s="5"/>
      <c r="UTJ120" s="5"/>
      <c r="UTK120" s="5"/>
      <c r="UTL120" s="5"/>
      <c r="UTM120" s="5"/>
      <c r="UTN120" s="5"/>
      <c r="UTO120" s="5"/>
      <c r="UTP120" s="5"/>
      <c r="UTQ120" s="5"/>
      <c r="UTR120" s="5"/>
      <c r="UTS120" s="5"/>
      <c r="UTT120" s="5"/>
      <c r="UTU120" s="5"/>
      <c r="UTV120" s="5"/>
      <c r="UTW120" s="5"/>
      <c r="UTX120" s="5"/>
      <c r="UTY120" s="5"/>
      <c r="UTZ120" s="5"/>
      <c r="UUA120" s="5"/>
      <c r="UUB120" s="5"/>
      <c r="UUC120" s="5"/>
      <c r="UUD120" s="5"/>
      <c r="UUE120" s="5"/>
      <c r="UUF120" s="5"/>
      <c r="UUG120" s="5"/>
      <c r="UUH120" s="5"/>
      <c r="UUI120" s="5"/>
      <c r="UUJ120" s="5"/>
      <c r="UUK120" s="5"/>
      <c r="UUL120" s="5"/>
      <c r="UUM120" s="5"/>
      <c r="UUN120" s="5"/>
      <c r="UUO120" s="5"/>
      <c r="UUP120" s="5"/>
      <c r="UUQ120" s="5"/>
      <c r="UUR120" s="5"/>
      <c r="UUS120" s="5"/>
      <c r="UUT120" s="5"/>
      <c r="UUU120" s="5"/>
      <c r="UUV120" s="5"/>
      <c r="UUW120" s="5"/>
      <c r="UUX120" s="5"/>
      <c r="UUY120" s="5"/>
      <c r="UUZ120" s="5"/>
      <c r="UVA120" s="5"/>
      <c r="UVB120" s="5"/>
      <c r="UVC120" s="5"/>
      <c r="UVD120" s="5"/>
      <c r="UVE120" s="5"/>
      <c r="UVF120" s="5"/>
      <c r="UVG120" s="5"/>
      <c r="UVH120" s="5"/>
      <c r="UVI120" s="5"/>
      <c r="UVJ120" s="5"/>
      <c r="UVK120" s="5"/>
      <c r="UVL120" s="5"/>
      <c r="UVM120" s="5"/>
      <c r="UVN120" s="5"/>
      <c r="UVO120" s="5"/>
      <c r="UVP120" s="5"/>
      <c r="UVQ120" s="5"/>
      <c r="UVR120" s="5"/>
      <c r="UVS120" s="5"/>
      <c r="UVT120" s="5"/>
      <c r="UVU120" s="5"/>
      <c r="UVV120" s="5"/>
      <c r="UVW120" s="5"/>
      <c r="UVX120" s="5"/>
      <c r="UVY120" s="5"/>
      <c r="UVZ120" s="5"/>
      <c r="UWA120" s="5"/>
      <c r="UWB120" s="5"/>
      <c r="UWC120" s="5"/>
      <c r="UWD120" s="5"/>
      <c r="UWE120" s="5"/>
      <c r="UWF120" s="5"/>
      <c r="UWG120" s="5"/>
      <c r="UWH120" s="5"/>
      <c r="UWI120" s="5"/>
      <c r="UWJ120" s="5"/>
      <c r="UWK120" s="5"/>
      <c r="UWL120" s="5"/>
      <c r="UWM120" s="5"/>
      <c r="UWN120" s="5"/>
      <c r="UWO120" s="5"/>
      <c r="UWP120" s="5"/>
      <c r="UWQ120" s="5"/>
      <c r="UWR120" s="5"/>
      <c r="UWS120" s="5"/>
      <c r="UWT120" s="5"/>
      <c r="UWU120" s="5"/>
      <c r="UWV120" s="5"/>
      <c r="UWW120" s="5"/>
      <c r="UWX120" s="5"/>
      <c r="UWY120" s="5"/>
      <c r="UWZ120" s="5"/>
      <c r="UXA120" s="5"/>
      <c r="UXB120" s="5"/>
      <c r="UXC120" s="5"/>
      <c r="UXD120" s="5"/>
      <c r="UXE120" s="5"/>
      <c r="UXF120" s="5"/>
      <c r="UXG120" s="5"/>
      <c r="UXH120" s="5"/>
      <c r="UXI120" s="5"/>
      <c r="UXJ120" s="5"/>
      <c r="UXK120" s="5"/>
      <c r="UXL120" s="5"/>
      <c r="UXM120" s="5"/>
      <c r="UXN120" s="5"/>
      <c r="UXO120" s="5"/>
      <c r="UXP120" s="5"/>
      <c r="UXQ120" s="5"/>
      <c r="UXR120" s="5"/>
      <c r="UXS120" s="5"/>
      <c r="UXT120" s="5"/>
      <c r="UXU120" s="5"/>
      <c r="UXV120" s="5"/>
      <c r="UXW120" s="5"/>
      <c r="UXX120" s="5"/>
      <c r="UXY120" s="5"/>
      <c r="UXZ120" s="5"/>
      <c r="UYA120" s="5"/>
      <c r="UYB120" s="5"/>
      <c r="UYC120" s="5"/>
      <c r="UYD120" s="5"/>
      <c r="UYE120" s="5"/>
      <c r="UYF120" s="5"/>
      <c r="UYG120" s="5"/>
      <c r="UYH120" s="5"/>
      <c r="UYI120" s="5"/>
      <c r="UYJ120" s="5"/>
      <c r="UYK120" s="5"/>
      <c r="UYL120" s="5"/>
      <c r="UYM120" s="5"/>
      <c r="UYN120" s="5"/>
      <c r="UYO120" s="5"/>
      <c r="UYP120" s="5"/>
      <c r="UYQ120" s="5"/>
      <c r="UYR120" s="5"/>
      <c r="UYS120" s="5"/>
      <c r="UYT120" s="5"/>
      <c r="UYU120" s="5"/>
      <c r="UYV120" s="5"/>
      <c r="UYW120" s="5"/>
      <c r="UYX120" s="5"/>
      <c r="UYY120" s="5"/>
      <c r="UYZ120" s="5"/>
      <c r="UZA120" s="5"/>
      <c r="UZB120" s="5"/>
      <c r="UZC120" s="5"/>
      <c r="UZD120" s="5"/>
      <c r="UZE120" s="5"/>
      <c r="UZF120" s="5"/>
      <c r="UZG120" s="5"/>
      <c r="UZH120" s="5"/>
      <c r="UZI120" s="5"/>
      <c r="UZJ120" s="5"/>
      <c r="UZK120" s="5"/>
      <c r="UZL120" s="5"/>
      <c r="UZM120" s="5"/>
      <c r="UZN120" s="5"/>
      <c r="UZO120" s="5"/>
      <c r="UZP120" s="5"/>
      <c r="UZQ120" s="5"/>
      <c r="UZR120" s="5"/>
      <c r="UZS120" s="5"/>
      <c r="UZT120" s="5"/>
      <c r="UZU120" s="5"/>
      <c r="UZV120" s="5"/>
      <c r="UZW120" s="5"/>
      <c r="UZX120" s="5"/>
      <c r="UZY120" s="5"/>
      <c r="UZZ120" s="5"/>
      <c r="VAA120" s="5"/>
      <c r="VAB120" s="5"/>
      <c r="VAC120" s="5"/>
      <c r="VAD120" s="5"/>
      <c r="VAE120" s="5"/>
      <c r="VAF120" s="5"/>
      <c r="VAG120" s="5"/>
      <c r="VAH120" s="5"/>
      <c r="VAI120" s="5"/>
      <c r="VAJ120" s="5"/>
      <c r="VAK120" s="5"/>
      <c r="VAL120" s="5"/>
      <c r="VAM120" s="5"/>
      <c r="VAN120" s="5"/>
      <c r="VAO120" s="5"/>
      <c r="VAP120" s="5"/>
      <c r="VAQ120" s="5"/>
      <c r="VAR120" s="5"/>
      <c r="VAS120" s="5"/>
      <c r="VAT120" s="5"/>
      <c r="VAU120" s="5"/>
      <c r="VAV120" s="5"/>
      <c r="VAW120" s="5"/>
      <c r="VAX120" s="5"/>
      <c r="VAY120" s="5"/>
      <c r="VAZ120" s="5"/>
      <c r="VBA120" s="5"/>
      <c r="VBB120" s="5"/>
      <c r="VBC120" s="5"/>
      <c r="VBD120" s="5"/>
      <c r="VBE120" s="5"/>
      <c r="VBF120" s="5"/>
      <c r="VBG120" s="5"/>
      <c r="VBH120" s="5"/>
      <c r="VBI120" s="5"/>
      <c r="VBJ120" s="5"/>
      <c r="VBK120" s="5"/>
      <c r="VBL120" s="5"/>
      <c r="VBM120" s="5"/>
      <c r="VBN120" s="5"/>
      <c r="VBO120" s="5"/>
      <c r="VBP120" s="5"/>
      <c r="VBQ120" s="5"/>
      <c r="VBR120" s="5"/>
      <c r="VBS120" s="5"/>
      <c r="VBT120" s="5"/>
      <c r="VBU120" s="5"/>
      <c r="VBV120" s="5"/>
      <c r="VBW120" s="5"/>
      <c r="VBX120" s="5"/>
      <c r="VBY120" s="5"/>
      <c r="VBZ120" s="5"/>
      <c r="VCA120" s="5"/>
      <c r="VCB120" s="5"/>
      <c r="VCC120" s="5"/>
      <c r="VCD120" s="5"/>
      <c r="VCE120" s="5"/>
      <c r="VCF120" s="5"/>
      <c r="VCG120" s="5"/>
      <c r="VCH120" s="5"/>
      <c r="VCI120" s="5"/>
      <c r="VCJ120" s="5"/>
      <c r="VCK120" s="5"/>
      <c r="VCL120" s="5"/>
      <c r="VCM120" s="5"/>
      <c r="VCN120" s="5"/>
      <c r="VCO120" s="5"/>
      <c r="VCP120" s="5"/>
      <c r="VCQ120" s="5"/>
      <c r="VCR120" s="5"/>
      <c r="VCS120" s="5"/>
      <c r="VCT120" s="5"/>
      <c r="VCU120" s="5"/>
      <c r="VCV120" s="5"/>
      <c r="VCW120" s="5"/>
      <c r="VCX120" s="5"/>
      <c r="VCY120" s="5"/>
      <c r="VCZ120" s="5"/>
      <c r="VDA120" s="5"/>
      <c r="VDB120" s="5"/>
      <c r="VDC120" s="5"/>
      <c r="VDD120" s="5"/>
      <c r="VDE120" s="5"/>
      <c r="VDF120" s="5"/>
      <c r="VDG120" s="5"/>
      <c r="VDH120" s="5"/>
      <c r="VDI120" s="5"/>
      <c r="VDJ120" s="5"/>
      <c r="VDK120" s="5"/>
      <c r="VDL120" s="5"/>
      <c r="VDM120" s="5"/>
      <c r="VDN120" s="5"/>
      <c r="VDO120" s="5"/>
      <c r="VDP120" s="5"/>
      <c r="VDQ120" s="5"/>
      <c r="VDR120" s="5"/>
      <c r="VDS120" s="5"/>
      <c r="VDT120" s="5"/>
      <c r="VDU120" s="5"/>
      <c r="VDV120" s="5"/>
      <c r="VDW120" s="5"/>
      <c r="VDX120" s="5"/>
      <c r="VDY120" s="5"/>
      <c r="VDZ120" s="5"/>
      <c r="VEA120" s="5"/>
      <c r="VEB120" s="5"/>
      <c r="VEC120" s="5"/>
      <c r="VED120" s="5"/>
      <c r="VEE120" s="5"/>
      <c r="VEF120" s="5"/>
      <c r="VEG120" s="5"/>
      <c r="VEH120" s="5"/>
      <c r="VEI120" s="5"/>
      <c r="VEJ120" s="5"/>
      <c r="VEK120" s="5"/>
      <c r="VEL120" s="5"/>
      <c r="VEM120" s="5"/>
      <c r="VEN120" s="5"/>
      <c r="VEO120" s="5"/>
      <c r="VEP120" s="5"/>
      <c r="VEQ120" s="5"/>
      <c r="VER120" s="5"/>
      <c r="VES120" s="5"/>
      <c r="VET120" s="5"/>
      <c r="VEU120" s="5"/>
      <c r="VEV120" s="5"/>
      <c r="VEW120" s="5"/>
      <c r="VEX120" s="5"/>
      <c r="VEY120" s="5"/>
      <c r="VEZ120" s="5"/>
      <c r="VFA120" s="5"/>
      <c r="VFB120" s="5"/>
      <c r="VFC120" s="5"/>
      <c r="VFD120" s="5"/>
      <c r="VFE120" s="5"/>
      <c r="VFF120" s="5"/>
      <c r="VFG120" s="5"/>
      <c r="VFH120" s="5"/>
      <c r="VFI120" s="5"/>
      <c r="VFJ120" s="5"/>
      <c r="VFK120" s="5"/>
      <c r="VFL120" s="5"/>
      <c r="VFM120" s="5"/>
      <c r="VFN120" s="5"/>
      <c r="VFO120" s="5"/>
      <c r="VFP120" s="5"/>
      <c r="VFQ120" s="5"/>
      <c r="VFR120" s="5"/>
      <c r="VFS120" s="5"/>
      <c r="VFT120" s="5"/>
      <c r="VFU120" s="5"/>
      <c r="VFV120" s="5"/>
      <c r="VFW120" s="5"/>
      <c r="VFX120" s="5"/>
      <c r="VFY120" s="5"/>
      <c r="VFZ120" s="5"/>
      <c r="VGA120" s="5"/>
      <c r="VGB120" s="5"/>
      <c r="VGC120" s="5"/>
      <c r="VGD120" s="5"/>
      <c r="VGE120" s="5"/>
      <c r="VGF120" s="5"/>
      <c r="VGG120" s="5"/>
      <c r="VGH120" s="5"/>
      <c r="VGI120" s="5"/>
      <c r="VGJ120" s="5"/>
      <c r="VGK120" s="5"/>
      <c r="VGL120" s="5"/>
      <c r="VGM120" s="5"/>
      <c r="VGN120" s="5"/>
      <c r="VGO120" s="5"/>
      <c r="VGP120" s="5"/>
      <c r="VGQ120" s="5"/>
      <c r="VGR120" s="5"/>
      <c r="VGS120" s="5"/>
      <c r="VGT120" s="5"/>
      <c r="VGU120" s="5"/>
      <c r="VGV120" s="5"/>
      <c r="VGW120" s="5"/>
      <c r="VGX120" s="5"/>
      <c r="VGY120" s="5"/>
      <c r="VGZ120" s="5"/>
      <c r="VHA120" s="5"/>
      <c r="VHB120" s="5"/>
      <c r="VHC120" s="5"/>
      <c r="VHD120" s="5"/>
      <c r="VHE120" s="5"/>
      <c r="VHF120" s="5"/>
      <c r="VHG120" s="5"/>
      <c r="VHH120" s="5"/>
      <c r="VHI120" s="5"/>
      <c r="VHJ120" s="5"/>
      <c r="VHK120" s="5"/>
      <c r="VHL120" s="5"/>
      <c r="VHM120" s="5"/>
      <c r="VHN120" s="5"/>
      <c r="VHO120" s="5"/>
      <c r="VHP120" s="5"/>
      <c r="VHQ120" s="5"/>
      <c r="VHR120" s="5"/>
      <c r="VHS120" s="5"/>
      <c r="VHT120" s="5"/>
      <c r="VHU120" s="5"/>
      <c r="VHV120" s="5"/>
      <c r="VHW120" s="5"/>
      <c r="VHX120" s="5"/>
      <c r="VHY120" s="5"/>
      <c r="VHZ120" s="5"/>
      <c r="VIA120" s="5"/>
      <c r="VIB120" s="5"/>
      <c r="VIC120" s="5"/>
      <c r="VID120" s="5"/>
      <c r="VIE120" s="5"/>
      <c r="VIF120" s="5"/>
      <c r="VIG120" s="5"/>
      <c r="VIH120" s="5"/>
      <c r="VII120" s="5"/>
      <c r="VIJ120" s="5"/>
      <c r="VIK120" s="5"/>
      <c r="VIL120" s="5"/>
      <c r="VIM120" s="5"/>
      <c r="VIN120" s="5"/>
      <c r="VIO120" s="5"/>
      <c r="VIP120" s="5"/>
      <c r="VIQ120" s="5"/>
      <c r="VIR120" s="5"/>
      <c r="VIS120" s="5"/>
      <c r="VIT120" s="5"/>
      <c r="VIU120" s="5"/>
      <c r="VIV120" s="5"/>
      <c r="VIW120" s="5"/>
      <c r="VIX120" s="5"/>
      <c r="VIY120" s="5"/>
      <c r="VIZ120" s="5"/>
      <c r="VJA120" s="5"/>
      <c r="VJB120" s="5"/>
      <c r="VJC120" s="5"/>
      <c r="VJD120" s="5"/>
      <c r="VJE120" s="5"/>
      <c r="VJF120" s="5"/>
      <c r="VJG120" s="5"/>
      <c r="VJH120" s="5"/>
      <c r="VJI120" s="5"/>
      <c r="VJJ120" s="5"/>
      <c r="VJK120" s="5"/>
      <c r="VJL120" s="5"/>
      <c r="VJM120" s="5"/>
      <c r="VJN120" s="5"/>
      <c r="VJO120" s="5"/>
      <c r="VJP120" s="5"/>
      <c r="VJQ120" s="5"/>
      <c r="VJR120" s="5"/>
      <c r="VJS120" s="5"/>
      <c r="VJT120" s="5"/>
      <c r="VJU120" s="5"/>
      <c r="VJV120" s="5"/>
      <c r="VJW120" s="5"/>
      <c r="VJX120" s="5"/>
      <c r="VJY120" s="5"/>
      <c r="VJZ120" s="5"/>
      <c r="VKA120" s="5"/>
      <c r="VKB120" s="5"/>
      <c r="VKC120" s="5"/>
      <c r="VKD120" s="5"/>
      <c r="VKE120" s="5"/>
      <c r="VKF120" s="5"/>
      <c r="VKG120" s="5"/>
      <c r="VKH120" s="5"/>
      <c r="VKI120" s="5"/>
      <c r="VKJ120" s="5"/>
      <c r="VKK120" s="5"/>
      <c r="VKL120" s="5"/>
      <c r="VKM120" s="5"/>
      <c r="VKN120" s="5"/>
      <c r="VKO120" s="5"/>
      <c r="VKP120" s="5"/>
      <c r="VKQ120" s="5"/>
      <c r="VKR120" s="5"/>
      <c r="VKS120" s="5"/>
      <c r="VKT120" s="5"/>
      <c r="VKU120" s="5"/>
      <c r="VKV120" s="5"/>
      <c r="VKW120" s="5"/>
      <c r="VKX120" s="5"/>
      <c r="VKY120" s="5"/>
      <c r="VKZ120" s="5"/>
      <c r="VLA120" s="5"/>
      <c r="VLB120" s="5"/>
      <c r="VLC120" s="5"/>
      <c r="VLD120" s="5"/>
      <c r="VLE120" s="5"/>
      <c r="VLF120" s="5"/>
      <c r="VLG120" s="5"/>
      <c r="VLH120" s="5"/>
      <c r="VLI120" s="5"/>
      <c r="VLJ120" s="5"/>
      <c r="VLK120" s="5"/>
      <c r="VLL120" s="5"/>
      <c r="VLM120" s="5"/>
      <c r="VLN120" s="5"/>
      <c r="VLO120" s="5"/>
      <c r="VLP120" s="5"/>
      <c r="VLQ120" s="5"/>
      <c r="VLR120" s="5"/>
      <c r="VLS120" s="5"/>
      <c r="VLT120" s="5"/>
      <c r="VLU120" s="5"/>
      <c r="VLV120" s="5"/>
      <c r="VLW120" s="5"/>
      <c r="VLX120" s="5"/>
      <c r="VLY120" s="5"/>
      <c r="VLZ120" s="5"/>
      <c r="VMA120" s="5"/>
      <c r="VMB120" s="5"/>
      <c r="VMC120" s="5"/>
      <c r="VMD120" s="5"/>
      <c r="VME120" s="5"/>
      <c r="VMF120" s="5"/>
      <c r="VMG120" s="5"/>
      <c r="VMH120" s="5"/>
      <c r="VMI120" s="5"/>
      <c r="VMJ120" s="5"/>
      <c r="VMK120" s="5"/>
      <c r="VML120" s="5"/>
      <c r="VMM120" s="5"/>
      <c r="VMN120" s="5"/>
      <c r="VMO120" s="5"/>
      <c r="VMP120" s="5"/>
      <c r="VMQ120" s="5"/>
      <c r="VMR120" s="5"/>
      <c r="VMS120" s="5"/>
      <c r="VMT120" s="5"/>
      <c r="VMU120" s="5"/>
      <c r="VMV120" s="5"/>
      <c r="VMW120" s="5"/>
      <c r="VMX120" s="5"/>
      <c r="VMY120" s="5"/>
      <c r="VMZ120" s="5"/>
      <c r="VNA120" s="5"/>
      <c r="VNB120" s="5"/>
      <c r="VNC120" s="5"/>
      <c r="VND120" s="5"/>
      <c r="VNE120" s="5"/>
      <c r="VNF120" s="5"/>
      <c r="VNG120" s="5"/>
      <c r="VNH120" s="5"/>
      <c r="VNI120" s="5"/>
      <c r="VNJ120" s="5"/>
      <c r="VNK120" s="5"/>
      <c r="VNL120" s="5"/>
      <c r="VNM120" s="5"/>
      <c r="VNN120" s="5"/>
      <c r="VNO120" s="5"/>
      <c r="VNP120" s="5"/>
      <c r="VNQ120" s="5"/>
      <c r="VNR120" s="5"/>
      <c r="VNS120" s="5"/>
      <c r="VNT120" s="5"/>
      <c r="VNU120" s="5"/>
      <c r="VNV120" s="5"/>
      <c r="VNW120" s="5"/>
      <c r="VNX120" s="5"/>
      <c r="VNY120" s="5"/>
      <c r="VNZ120" s="5"/>
      <c r="VOA120" s="5"/>
      <c r="VOB120" s="5"/>
      <c r="VOC120" s="5"/>
      <c r="VOD120" s="5"/>
      <c r="VOE120" s="5"/>
      <c r="VOF120" s="5"/>
      <c r="VOG120" s="5"/>
      <c r="VOH120" s="5"/>
      <c r="VOI120" s="5"/>
      <c r="VOJ120" s="5"/>
      <c r="VOK120" s="5"/>
      <c r="VOL120" s="5"/>
      <c r="VOM120" s="5"/>
      <c r="VON120" s="5"/>
      <c r="VOO120" s="5"/>
      <c r="VOP120" s="5"/>
      <c r="VOQ120" s="5"/>
      <c r="VOR120" s="5"/>
      <c r="VOS120" s="5"/>
      <c r="VOT120" s="5"/>
      <c r="VOU120" s="5"/>
      <c r="VOV120" s="5"/>
      <c r="VOW120" s="5"/>
      <c r="VOX120" s="5"/>
      <c r="VOY120" s="5"/>
      <c r="VOZ120" s="5"/>
      <c r="VPA120" s="5"/>
      <c r="VPB120" s="5"/>
      <c r="VPC120" s="5"/>
      <c r="VPD120" s="5"/>
      <c r="VPE120" s="5"/>
      <c r="VPF120" s="5"/>
      <c r="VPG120" s="5"/>
      <c r="VPH120" s="5"/>
      <c r="VPI120" s="5"/>
      <c r="VPJ120" s="5"/>
      <c r="VPK120" s="5"/>
      <c r="VPL120" s="5"/>
      <c r="VPM120" s="5"/>
      <c r="VPN120" s="5"/>
      <c r="VPO120" s="5"/>
      <c r="VPP120" s="5"/>
      <c r="VPQ120" s="5"/>
      <c r="VPR120" s="5"/>
      <c r="VPS120" s="5"/>
      <c r="VPT120" s="5"/>
      <c r="VPU120" s="5"/>
      <c r="VPV120" s="5"/>
      <c r="VPW120" s="5"/>
      <c r="VPX120" s="5"/>
      <c r="VPY120" s="5"/>
      <c r="VPZ120" s="5"/>
      <c r="VQA120" s="5"/>
      <c r="VQB120" s="5"/>
      <c r="VQC120" s="5"/>
      <c r="VQD120" s="5"/>
      <c r="VQE120" s="5"/>
      <c r="VQF120" s="5"/>
      <c r="VQG120" s="5"/>
      <c r="VQH120" s="5"/>
      <c r="VQI120" s="5"/>
      <c r="VQJ120" s="5"/>
      <c r="VQK120" s="5"/>
      <c r="VQL120" s="5"/>
      <c r="VQM120" s="5"/>
      <c r="VQN120" s="5"/>
      <c r="VQO120" s="5"/>
      <c r="VQP120" s="5"/>
      <c r="VQQ120" s="5"/>
      <c r="VQR120" s="5"/>
      <c r="VQS120" s="5"/>
      <c r="VQT120" s="5"/>
      <c r="VQU120" s="5"/>
      <c r="VQV120" s="5"/>
      <c r="VQW120" s="5"/>
      <c r="VQX120" s="5"/>
      <c r="VQY120" s="5"/>
      <c r="VQZ120" s="5"/>
      <c r="VRA120" s="5"/>
      <c r="VRB120" s="5"/>
      <c r="VRC120" s="5"/>
      <c r="VRD120" s="5"/>
      <c r="VRE120" s="5"/>
      <c r="VRF120" s="5"/>
      <c r="VRG120" s="5"/>
      <c r="VRH120" s="5"/>
      <c r="VRI120" s="5"/>
      <c r="VRJ120" s="5"/>
      <c r="VRK120" s="5"/>
      <c r="VRL120" s="5"/>
      <c r="VRM120" s="5"/>
      <c r="VRN120" s="5"/>
      <c r="VRO120" s="5"/>
      <c r="VRP120" s="5"/>
      <c r="VRQ120" s="5"/>
      <c r="VRR120" s="5"/>
      <c r="VRS120" s="5"/>
      <c r="VRT120" s="5"/>
      <c r="VRU120" s="5"/>
      <c r="VRV120" s="5"/>
      <c r="VRW120" s="5"/>
      <c r="VRX120" s="5"/>
      <c r="VRY120" s="5"/>
      <c r="VRZ120" s="5"/>
      <c r="VSA120" s="5"/>
      <c r="VSB120" s="5"/>
      <c r="VSC120" s="5"/>
      <c r="VSD120" s="5"/>
      <c r="VSE120" s="5"/>
      <c r="VSF120" s="5"/>
      <c r="VSG120" s="5"/>
      <c r="VSH120" s="5"/>
      <c r="VSI120" s="5"/>
      <c r="VSJ120" s="5"/>
      <c r="VSK120" s="5"/>
      <c r="VSL120" s="5"/>
      <c r="VSM120" s="5"/>
      <c r="VSN120" s="5"/>
      <c r="VSO120" s="5"/>
      <c r="VSP120" s="5"/>
      <c r="VSQ120" s="5"/>
      <c r="VSR120" s="5"/>
      <c r="VSS120" s="5"/>
      <c r="VST120" s="5"/>
      <c r="VSU120" s="5"/>
      <c r="VSV120" s="5"/>
      <c r="VSW120" s="5"/>
      <c r="VSX120" s="5"/>
      <c r="VSY120" s="5"/>
      <c r="VSZ120" s="5"/>
      <c r="VTA120" s="5"/>
      <c r="VTB120" s="5"/>
      <c r="VTC120" s="5"/>
      <c r="VTD120" s="5"/>
      <c r="VTE120" s="5"/>
      <c r="VTF120" s="5"/>
      <c r="VTG120" s="5"/>
      <c r="VTH120" s="5"/>
      <c r="VTI120" s="5"/>
      <c r="VTJ120" s="5"/>
      <c r="VTK120" s="5"/>
      <c r="VTL120" s="5"/>
      <c r="VTM120" s="5"/>
      <c r="VTN120" s="5"/>
      <c r="VTO120" s="5"/>
      <c r="VTP120" s="5"/>
      <c r="VTQ120" s="5"/>
      <c r="VTR120" s="5"/>
      <c r="VTS120" s="5"/>
      <c r="VTT120" s="5"/>
      <c r="VTU120" s="5"/>
      <c r="VTV120" s="5"/>
      <c r="VTW120" s="5"/>
      <c r="VTX120" s="5"/>
      <c r="VTY120" s="5"/>
      <c r="VTZ120" s="5"/>
      <c r="VUA120" s="5"/>
      <c r="VUB120" s="5"/>
      <c r="VUC120" s="5"/>
      <c r="VUD120" s="5"/>
      <c r="VUE120" s="5"/>
      <c r="VUF120" s="5"/>
      <c r="VUG120" s="5"/>
      <c r="VUH120" s="5"/>
      <c r="VUI120" s="5"/>
      <c r="VUJ120" s="5"/>
      <c r="VUK120" s="5"/>
      <c r="VUL120" s="5"/>
      <c r="VUM120" s="5"/>
      <c r="VUN120" s="5"/>
      <c r="VUO120" s="5"/>
      <c r="VUP120" s="5"/>
      <c r="VUQ120" s="5"/>
      <c r="VUR120" s="5"/>
      <c r="VUS120" s="5"/>
      <c r="VUT120" s="5"/>
      <c r="VUU120" s="5"/>
      <c r="VUV120" s="5"/>
      <c r="VUW120" s="5"/>
      <c r="VUX120" s="5"/>
      <c r="VUY120" s="5"/>
      <c r="VUZ120" s="5"/>
      <c r="VVA120" s="5"/>
      <c r="VVB120" s="5"/>
      <c r="VVC120" s="5"/>
      <c r="VVD120" s="5"/>
      <c r="VVE120" s="5"/>
      <c r="VVF120" s="5"/>
      <c r="VVG120" s="5"/>
      <c r="VVH120" s="5"/>
      <c r="VVI120" s="5"/>
      <c r="VVJ120" s="5"/>
      <c r="VVK120" s="5"/>
      <c r="VVL120" s="5"/>
      <c r="VVM120" s="5"/>
      <c r="VVN120" s="5"/>
      <c r="VVO120" s="5"/>
      <c r="VVP120" s="5"/>
      <c r="VVQ120" s="5"/>
      <c r="VVR120" s="5"/>
      <c r="VVS120" s="5"/>
      <c r="VVT120" s="5"/>
      <c r="VVU120" s="5"/>
      <c r="VVV120" s="5"/>
      <c r="VVW120" s="5"/>
      <c r="VVX120" s="5"/>
      <c r="VVY120" s="5"/>
      <c r="VVZ120" s="5"/>
      <c r="VWA120" s="5"/>
      <c r="VWB120" s="5"/>
      <c r="VWC120" s="5"/>
      <c r="VWD120" s="5"/>
      <c r="VWE120" s="5"/>
      <c r="VWF120" s="5"/>
      <c r="VWG120" s="5"/>
      <c r="VWH120" s="5"/>
      <c r="VWI120" s="5"/>
      <c r="VWJ120" s="5"/>
      <c r="VWK120" s="5"/>
      <c r="VWL120" s="5"/>
      <c r="VWM120" s="5"/>
      <c r="VWN120" s="5"/>
      <c r="VWO120" s="5"/>
      <c r="VWP120" s="5"/>
      <c r="VWQ120" s="5"/>
      <c r="VWR120" s="5"/>
      <c r="VWS120" s="5"/>
      <c r="VWT120" s="5"/>
      <c r="VWU120" s="5"/>
      <c r="VWV120" s="5"/>
      <c r="VWW120" s="5"/>
      <c r="VWX120" s="5"/>
      <c r="VWY120" s="5"/>
      <c r="VWZ120" s="5"/>
      <c r="VXA120" s="5"/>
      <c r="VXB120" s="5"/>
      <c r="VXC120" s="5"/>
      <c r="VXD120" s="5"/>
      <c r="VXE120" s="5"/>
      <c r="VXF120" s="5"/>
      <c r="VXG120" s="5"/>
      <c r="VXH120" s="5"/>
      <c r="VXI120" s="5"/>
      <c r="VXJ120" s="5"/>
      <c r="VXK120" s="5"/>
      <c r="VXL120" s="5"/>
      <c r="VXM120" s="5"/>
      <c r="VXN120" s="5"/>
      <c r="VXO120" s="5"/>
      <c r="VXP120" s="5"/>
      <c r="VXQ120" s="5"/>
      <c r="VXR120" s="5"/>
      <c r="VXS120" s="5"/>
      <c r="VXT120" s="5"/>
      <c r="VXU120" s="5"/>
      <c r="VXV120" s="5"/>
      <c r="VXW120" s="5"/>
      <c r="VXX120" s="5"/>
      <c r="VXY120" s="5"/>
      <c r="VXZ120" s="5"/>
      <c r="VYA120" s="5"/>
      <c r="VYB120" s="5"/>
      <c r="VYC120" s="5"/>
      <c r="VYD120" s="5"/>
      <c r="VYE120" s="5"/>
      <c r="VYF120" s="5"/>
      <c r="VYG120" s="5"/>
      <c r="VYH120" s="5"/>
      <c r="VYI120" s="5"/>
      <c r="VYJ120" s="5"/>
      <c r="VYK120" s="5"/>
      <c r="VYL120" s="5"/>
      <c r="VYM120" s="5"/>
      <c r="VYN120" s="5"/>
      <c r="VYO120" s="5"/>
      <c r="VYP120" s="5"/>
      <c r="VYQ120" s="5"/>
      <c r="VYR120" s="5"/>
      <c r="VYS120" s="5"/>
      <c r="VYT120" s="5"/>
      <c r="VYU120" s="5"/>
      <c r="VYV120" s="5"/>
      <c r="VYW120" s="5"/>
      <c r="VYX120" s="5"/>
      <c r="VYY120" s="5"/>
      <c r="VYZ120" s="5"/>
      <c r="VZA120" s="5"/>
      <c r="VZB120" s="5"/>
      <c r="VZC120" s="5"/>
      <c r="VZD120" s="5"/>
      <c r="VZE120" s="5"/>
      <c r="VZF120" s="5"/>
      <c r="VZG120" s="5"/>
      <c r="VZH120" s="5"/>
      <c r="VZI120" s="5"/>
      <c r="VZJ120" s="5"/>
      <c r="VZK120" s="5"/>
      <c r="VZL120" s="5"/>
      <c r="VZM120" s="5"/>
      <c r="VZN120" s="5"/>
      <c r="VZO120" s="5"/>
      <c r="VZP120" s="5"/>
      <c r="VZQ120" s="5"/>
      <c r="VZR120" s="5"/>
      <c r="VZS120" s="5"/>
      <c r="VZT120" s="5"/>
      <c r="VZU120" s="5"/>
      <c r="VZV120" s="5"/>
      <c r="VZW120" s="5"/>
      <c r="VZX120" s="5"/>
      <c r="VZY120" s="5"/>
      <c r="VZZ120" s="5"/>
      <c r="WAA120" s="5"/>
      <c r="WAB120" s="5"/>
      <c r="WAC120" s="5"/>
      <c r="WAD120" s="5"/>
      <c r="WAE120" s="5"/>
      <c r="WAF120" s="5"/>
      <c r="WAG120" s="5"/>
      <c r="WAH120" s="5"/>
      <c r="WAI120" s="5"/>
      <c r="WAJ120" s="5"/>
      <c r="WAK120" s="5"/>
      <c r="WAL120" s="5"/>
      <c r="WAM120" s="5"/>
      <c r="WAN120" s="5"/>
      <c r="WAO120" s="5"/>
      <c r="WAP120" s="5"/>
      <c r="WAQ120" s="5"/>
      <c r="WAR120" s="5"/>
      <c r="WAS120" s="5"/>
      <c r="WAT120" s="5"/>
      <c r="WAU120" s="5"/>
      <c r="WAV120" s="5"/>
      <c r="WAW120" s="5"/>
      <c r="WAX120" s="5"/>
      <c r="WAY120" s="5"/>
      <c r="WAZ120" s="5"/>
      <c r="WBA120" s="5"/>
      <c r="WBB120" s="5"/>
      <c r="WBC120" s="5"/>
      <c r="WBD120" s="5"/>
      <c r="WBE120" s="5"/>
      <c r="WBF120" s="5"/>
      <c r="WBG120" s="5"/>
      <c r="WBH120" s="5"/>
      <c r="WBI120" s="5"/>
      <c r="WBJ120" s="5"/>
      <c r="WBK120" s="5"/>
      <c r="WBL120" s="5"/>
      <c r="WBM120" s="5"/>
      <c r="WBN120" s="5"/>
      <c r="WBO120" s="5"/>
      <c r="WBP120" s="5"/>
      <c r="WBQ120" s="5"/>
      <c r="WBR120" s="5"/>
      <c r="WBS120" s="5"/>
      <c r="WBT120" s="5"/>
      <c r="WBU120" s="5"/>
      <c r="WBV120" s="5"/>
      <c r="WBW120" s="5"/>
      <c r="WBX120" s="5"/>
      <c r="WBY120" s="5"/>
      <c r="WBZ120" s="5"/>
      <c r="WCA120" s="5"/>
      <c r="WCB120" s="5"/>
      <c r="WCC120" s="5"/>
      <c r="WCD120" s="5"/>
      <c r="WCE120" s="5"/>
      <c r="WCF120" s="5"/>
      <c r="WCG120" s="5"/>
      <c r="WCH120" s="5"/>
      <c r="WCI120" s="5"/>
      <c r="WCJ120" s="5"/>
      <c r="WCK120" s="5"/>
      <c r="WCL120" s="5"/>
      <c r="WCM120" s="5"/>
      <c r="WCN120" s="5"/>
      <c r="WCO120" s="5"/>
      <c r="WCP120" s="5"/>
      <c r="WCQ120" s="5"/>
      <c r="WCR120" s="5"/>
      <c r="WCS120" s="5"/>
      <c r="WCT120" s="5"/>
      <c r="WCU120" s="5"/>
      <c r="WCV120" s="5"/>
      <c r="WCW120" s="5"/>
      <c r="WCX120" s="5"/>
      <c r="WCY120" s="5"/>
      <c r="WCZ120" s="5"/>
      <c r="WDA120" s="5"/>
      <c r="WDB120" s="5"/>
      <c r="WDC120" s="5"/>
      <c r="WDD120" s="5"/>
      <c r="WDE120" s="5"/>
      <c r="WDF120" s="5"/>
      <c r="WDG120" s="5"/>
      <c r="WDH120" s="5"/>
      <c r="WDI120" s="5"/>
      <c r="WDJ120" s="5"/>
      <c r="WDK120" s="5"/>
      <c r="WDL120" s="5"/>
      <c r="WDM120" s="5"/>
      <c r="WDN120" s="5"/>
      <c r="WDO120" s="5"/>
      <c r="WDP120" s="5"/>
      <c r="WDQ120" s="5"/>
      <c r="WDR120" s="5"/>
      <c r="WDS120" s="5"/>
      <c r="WDT120" s="5"/>
      <c r="WDU120" s="5"/>
      <c r="WDV120" s="5"/>
      <c r="WDW120" s="5"/>
      <c r="WDX120" s="5"/>
      <c r="WDY120" s="5"/>
      <c r="WDZ120" s="5"/>
      <c r="WEA120" s="5"/>
      <c r="WEB120" s="5"/>
      <c r="WEC120" s="5"/>
      <c r="WED120" s="5"/>
      <c r="WEE120" s="5"/>
      <c r="WEF120" s="5"/>
      <c r="WEG120" s="5"/>
      <c r="WEH120" s="5"/>
      <c r="WEI120" s="5"/>
      <c r="WEJ120" s="5"/>
      <c r="WEK120" s="5"/>
      <c r="WEL120" s="5"/>
      <c r="WEM120" s="5"/>
      <c r="WEN120" s="5"/>
      <c r="WEO120" s="5"/>
      <c r="WEP120" s="5"/>
      <c r="WEQ120" s="5"/>
      <c r="WER120" s="5"/>
      <c r="WES120" s="5"/>
      <c r="WET120" s="5"/>
      <c r="WEU120" s="5"/>
      <c r="WEV120" s="5"/>
      <c r="WEW120" s="5"/>
      <c r="WEX120" s="5"/>
      <c r="WEY120" s="5"/>
      <c r="WEZ120" s="5"/>
      <c r="WFA120" s="5"/>
      <c r="WFB120" s="5"/>
      <c r="WFC120" s="5"/>
      <c r="WFD120" s="5"/>
      <c r="WFE120" s="5"/>
      <c r="WFF120" s="5"/>
      <c r="WFG120" s="5"/>
      <c r="WFH120" s="5"/>
      <c r="WFI120" s="5"/>
      <c r="WFJ120" s="5"/>
      <c r="WFK120" s="5"/>
      <c r="WFL120" s="5"/>
      <c r="WFM120" s="5"/>
      <c r="WFN120" s="5"/>
      <c r="WFO120" s="5"/>
      <c r="WFP120" s="5"/>
      <c r="WFQ120" s="5"/>
      <c r="WFR120" s="5"/>
      <c r="WFS120" s="5"/>
      <c r="WFT120" s="5"/>
      <c r="WFU120" s="5"/>
      <c r="WFV120" s="5"/>
      <c r="WFW120" s="5"/>
      <c r="WFX120" s="5"/>
      <c r="WFY120" s="5"/>
      <c r="WFZ120" s="5"/>
      <c r="WGA120" s="5"/>
      <c r="WGB120" s="5"/>
      <c r="WGC120" s="5"/>
      <c r="WGD120" s="5"/>
      <c r="WGE120" s="5"/>
      <c r="WGF120" s="5"/>
      <c r="WGG120" s="5"/>
      <c r="WGH120" s="5"/>
      <c r="WGI120" s="5"/>
      <c r="WGJ120" s="5"/>
      <c r="WGK120" s="5"/>
      <c r="WGL120" s="5"/>
      <c r="WGM120" s="5"/>
      <c r="WGN120" s="5"/>
      <c r="WGO120" s="5"/>
      <c r="WGP120" s="5"/>
      <c r="WGQ120" s="5"/>
      <c r="WGR120" s="5"/>
      <c r="WGS120" s="5"/>
      <c r="WGT120" s="5"/>
      <c r="WGU120" s="5"/>
      <c r="WGV120" s="5"/>
      <c r="WGW120" s="5"/>
      <c r="WGX120" s="5"/>
      <c r="WGY120" s="5"/>
      <c r="WGZ120" s="5"/>
      <c r="WHA120" s="5"/>
      <c r="WHB120" s="5"/>
      <c r="WHC120" s="5"/>
      <c r="WHD120" s="5"/>
      <c r="WHE120" s="5"/>
      <c r="WHF120" s="5"/>
      <c r="WHG120" s="5"/>
      <c r="WHH120" s="5"/>
      <c r="WHI120" s="5"/>
      <c r="WHJ120" s="5"/>
      <c r="WHK120" s="5"/>
      <c r="WHL120" s="5"/>
      <c r="WHM120" s="5"/>
      <c r="WHN120" s="5"/>
      <c r="WHO120" s="5"/>
      <c r="WHP120" s="5"/>
      <c r="WHQ120" s="5"/>
      <c r="WHR120" s="5"/>
      <c r="WHS120" s="5"/>
      <c r="WHT120" s="5"/>
      <c r="WHU120" s="5"/>
      <c r="WHV120" s="5"/>
      <c r="WHW120" s="5"/>
      <c r="WHX120" s="5"/>
      <c r="WHY120" s="5"/>
      <c r="WHZ120" s="5"/>
      <c r="WIA120" s="5"/>
      <c r="WIB120" s="5"/>
      <c r="WIC120" s="5"/>
      <c r="WID120" s="5"/>
      <c r="WIE120" s="5"/>
      <c r="WIF120" s="5"/>
      <c r="WIG120" s="5"/>
      <c r="WIH120" s="5"/>
      <c r="WII120" s="5"/>
      <c r="WIJ120" s="5"/>
      <c r="WIK120" s="5"/>
      <c r="WIL120" s="5"/>
      <c r="WIM120" s="5"/>
      <c r="WIN120" s="5"/>
      <c r="WIO120" s="5"/>
      <c r="WIP120" s="5"/>
      <c r="WIQ120" s="5"/>
      <c r="WIR120" s="5"/>
      <c r="WIS120" s="5"/>
      <c r="WIT120" s="5"/>
      <c r="WIU120" s="5"/>
      <c r="WIV120" s="5"/>
      <c r="WIW120" s="5"/>
      <c r="WIX120" s="5"/>
      <c r="WIY120" s="5"/>
      <c r="WIZ120" s="5"/>
      <c r="WJA120" s="5"/>
      <c r="WJB120" s="5"/>
      <c r="WJC120" s="5"/>
      <c r="WJD120" s="5"/>
      <c r="WJE120" s="5"/>
      <c r="WJF120" s="5"/>
      <c r="WJG120" s="5"/>
      <c r="WJH120" s="5"/>
      <c r="WJI120" s="5"/>
      <c r="WJJ120" s="5"/>
      <c r="WJK120" s="5"/>
      <c r="WJL120" s="5"/>
      <c r="WJM120" s="5"/>
      <c r="WJN120" s="5"/>
      <c r="WJO120" s="5"/>
      <c r="WJP120" s="5"/>
      <c r="WJQ120" s="5"/>
      <c r="WJR120" s="5"/>
      <c r="WJS120" s="5"/>
      <c r="WJT120" s="5"/>
      <c r="WJU120" s="5"/>
      <c r="WJV120" s="5"/>
      <c r="WJW120" s="5"/>
      <c r="WJX120" s="5"/>
      <c r="WJY120" s="5"/>
      <c r="WJZ120" s="5"/>
      <c r="WKA120" s="5"/>
      <c r="WKB120" s="5"/>
      <c r="WKC120" s="5"/>
      <c r="WKD120" s="5"/>
      <c r="WKE120" s="5"/>
      <c r="WKF120" s="5"/>
      <c r="WKG120" s="5"/>
      <c r="WKH120" s="5"/>
      <c r="WKI120" s="5"/>
      <c r="WKJ120" s="5"/>
      <c r="WKK120" s="5"/>
      <c r="WKL120" s="5"/>
      <c r="WKM120" s="5"/>
      <c r="WKN120" s="5"/>
      <c r="WKO120" s="5"/>
      <c r="WKP120" s="5"/>
      <c r="WKQ120" s="5"/>
      <c r="WKR120" s="5"/>
      <c r="WKS120" s="5"/>
      <c r="WKT120" s="5"/>
      <c r="WKU120" s="5"/>
      <c r="WKV120" s="5"/>
      <c r="WKW120" s="5"/>
      <c r="WKX120" s="5"/>
      <c r="WKY120" s="5"/>
      <c r="WKZ120" s="5"/>
      <c r="WLA120" s="5"/>
      <c r="WLB120" s="5"/>
      <c r="WLC120" s="5"/>
      <c r="WLD120" s="5"/>
      <c r="WLE120" s="5"/>
      <c r="WLF120" s="5"/>
      <c r="WLG120" s="5"/>
      <c r="WLH120" s="5"/>
      <c r="WLI120" s="5"/>
      <c r="WLJ120" s="5"/>
      <c r="WLK120" s="5"/>
      <c r="WLL120" s="5"/>
      <c r="WLM120" s="5"/>
      <c r="WLN120" s="5"/>
      <c r="WLO120" s="5"/>
      <c r="WLP120" s="5"/>
      <c r="WLQ120" s="5"/>
      <c r="WLR120" s="5"/>
      <c r="WLS120" s="5"/>
      <c r="WLT120" s="5"/>
      <c r="WLU120" s="5"/>
      <c r="WLV120" s="5"/>
      <c r="WLW120" s="5"/>
      <c r="WLX120" s="5"/>
      <c r="WLY120" s="5"/>
      <c r="WLZ120" s="5"/>
      <c r="WMA120" s="5"/>
      <c r="WMB120" s="5"/>
      <c r="WMC120" s="5"/>
      <c r="WMD120" s="5"/>
      <c r="WME120" s="5"/>
      <c r="WMF120" s="5"/>
      <c r="WMG120" s="5"/>
      <c r="WMH120" s="5"/>
      <c r="WMI120" s="5"/>
      <c r="WMJ120" s="5"/>
      <c r="WMK120" s="5"/>
      <c r="WML120" s="5"/>
      <c r="WMM120" s="5"/>
      <c r="WMN120" s="5"/>
      <c r="WMO120" s="5"/>
      <c r="WMP120" s="5"/>
      <c r="WMQ120" s="5"/>
      <c r="WMR120" s="5"/>
      <c r="WMS120" s="5"/>
      <c r="WMT120" s="5"/>
      <c r="WMU120" s="5"/>
      <c r="WMV120" s="5"/>
      <c r="WMW120" s="5"/>
      <c r="WMX120" s="5"/>
      <c r="WMY120" s="5"/>
      <c r="WMZ120" s="5"/>
      <c r="WNA120" s="5"/>
      <c r="WNB120" s="5"/>
      <c r="WNC120" s="5"/>
      <c r="WND120" s="5"/>
      <c r="WNE120" s="5"/>
      <c r="WNF120" s="5"/>
      <c r="WNG120" s="5"/>
      <c r="WNH120" s="5"/>
      <c r="WNI120" s="5"/>
      <c r="WNJ120" s="5"/>
      <c r="WNK120" s="5"/>
      <c r="WNL120" s="5"/>
      <c r="WNM120" s="5"/>
      <c r="WNN120" s="5"/>
      <c r="WNO120" s="5"/>
      <c r="WNP120" s="5"/>
      <c r="WNQ120" s="5"/>
      <c r="WNR120" s="5"/>
      <c r="WNS120" s="5"/>
      <c r="WNT120" s="5"/>
      <c r="WNU120" s="5"/>
      <c r="WNV120" s="5"/>
      <c r="WNW120" s="5"/>
      <c r="WNX120" s="5"/>
      <c r="WNY120" s="5"/>
      <c r="WNZ120" s="5"/>
      <c r="WOA120" s="5"/>
      <c r="WOB120" s="5"/>
      <c r="WOC120" s="5"/>
      <c r="WOD120" s="5"/>
      <c r="WOE120" s="5"/>
      <c r="WOF120" s="5"/>
      <c r="WOG120" s="5"/>
      <c r="WOH120" s="5"/>
      <c r="WOI120" s="5"/>
      <c r="WOJ120" s="5"/>
      <c r="WOK120" s="5"/>
      <c r="WOL120" s="5"/>
      <c r="WOM120" s="5"/>
      <c r="WON120" s="5"/>
      <c r="WOO120" s="5"/>
      <c r="WOP120" s="5"/>
      <c r="WOQ120" s="5"/>
      <c r="WOR120" s="5"/>
      <c r="WOS120" s="5"/>
      <c r="WOT120" s="5"/>
      <c r="WOU120" s="5"/>
      <c r="WOV120" s="5"/>
      <c r="WOW120" s="5"/>
      <c r="WOX120" s="5"/>
      <c r="WOY120" s="5"/>
      <c r="WOZ120" s="5"/>
      <c r="WPA120" s="5"/>
      <c r="WPB120" s="5"/>
      <c r="WPC120" s="5"/>
      <c r="WPD120" s="5"/>
      <c r="WPE120" s="5"/>
      <c r="WPF120" s="5"/>
      <c r="WPG120" s="5"/>
      <c r="WPH120" s="5"/>
      <c r="WPI120" s="5"/>
      <c r="WPJ120" s="5"/>
      <c r="WPK120" s="5"/>
      <c r="WPL120" s="5"/>
      <c r="WPM120" s="5"/>
      <c r="WPN120" s="5"/>
      <c r="WPO120" s="5"/>
      <c r="WPP120" s="5"/>
      <c r="WPQ120" s="5"/>
      <c r="WPR120" s="5"/>
      <c r="WPS120" s="5"/>
      <c r="WPT120" s="5"/>
      <c r="WPU120" s="5"/>
      <c r="WPV120" s="5"/>
      <c r="WPW120" s="5"/>
      <c r="WPX120" s="5"/>
      <c r="WPY120" s="5"/>
      <c r="WPZ120" s="5"/>
      <c r="WQA120" s="5"/>
      <c r="WQB120" s="5"/>
      <c r="WQC120" s="5"/>
      <c r="WQD120" s="5"/>
      <c r="WQE120" s="5"/>
      <c r="WQF120" s="5"/>
      <c r="WQG120" s="5"/>
      <c r="WQH120" s="5"/>
      <c r="WQI120" s="5"/>
      <c r="WQJ120" s="5"/>
      <c r="WQK120" s="5"/>
      <c r="WQL120" s="5"/>
      <c r="WQM120" s="5"/>
      <c r="WQN120" s="5"/>
      <c r="WQO120" s="5"/>
      <c r="WQP120" s="5"/>
      <c r="WQQ120" s="5"/>
      <c r="WQR120" s="5"/>
      <c r="WQS120" s="5"/>
      <c r="WQT120" s="5"/>
      <c r="WQU120" s="5"/>
      <c r="WQV120" s="5"/>
      <c r="WQW120" s="5"/>
      <c r="WQX120" s="5"/>
      <c r="WQY120" s="5"/>
      <c r="WQZ120" s="5"/>
      <c r="WRA120" s="5"/>
      <c r="WRB120" s="5"/>
      <c r="WRC120" s="5"/>
      <c r="WRD120" s="5"/>
      <c r="WRE120" s="5"/>
      <c r="WRF120" s="5"/>
      <c r="WRG120" s="5"/>
      <c r="WRH120" s="5"/>
      <c r="WRI120" s="5"/>
      <c r="WRJ120" s="5"/>
      <c r="WRK120" s="5"/>
      <c r="WRL120" s="5"/>
      <c r="WRM120" s="5"/>
      <c r="WRN120" s="5"/>
      <c r="WRO120" s="5"/>
      <c r="WRP120" s="5"/>
      <c r="WRQ120" s="5"/>
      <c r="WRR120" s="5"/>
      <c r="WRS120" s="5"/>
      <c r="WRT120" s="5"/>
      <c r="WRU120" s="5"/>
      <c r="WRV120" s="5"/>
      <c r="WRW120" s="5"/>
      <c r="WRX120" s="5"/>
      <c r="WRY120" s="5"/>
      <c r="WRZ120" s="5"/>
      <c r="WSA120" s="5"/>
      <c r="WSB120" s="5"/>
      <c r="WSC120" s="5"/>
      <c r="WSD120" s="5"/>
      <c r="WSE120" s="5"/>
      <c r="WSF120" s="5"/>
      <c r="WSG120" s="5"/>
      <c r="WSH120" s="5"/>
      <c r="WSI120" s="5"/>
      <c r="WSJ120" s="5"/>
      <c r="WSK120" s="5"/>
      <c r="WSL120" s="5"/>
      <c r="WSM120" s="5"/>
      <c r="WSN120" s="5"/>
      <c r="WSO120" s="5"/>
      <c r="WSP120" s="5"/>
      <c r="WSQ120" s="5"/>
      <c r="WSR120" s="5"/>
      <c r="WSS120" s="5"/>
      <c r="WST120" s="5"/>
      <c r="WSU120" s="5"/>
      <c r="WSV120" s="5"/>
      <c r="WSW120" s="5"/>
      <c r="WSX120" s="5"/>
      <c r="WSY120" s="5"/>
      <c r="WSZ120" s="5"/>
      <c r="WTA120" s="5"/>
      <c r="WTB120" s="5"/>
      <c r="WTC120" s="5"/>
      <c r="WTD120" s="5"/>
      <c r="WTE120" s="5"/>
      <c r="WTF120" s="5"/>
      <c r="WTG120" s="5"/>
      <c r="WTH120" s="5"/>
      <c r="WTI120" s="5"/>
      <c r="WTJ120" s="5"/>
      <c r="WTK120" s="5"/>
      <c r="WTL120" s="5"/>
      <c r="WTM120" s="5"/>
      <c r="WTN120" s="5"/>
      <c r="WTO120" s="5"/>
      <c r="WTP120" s="5"/>
      <c r="WTQ120" s="5"/>
      <c r="WTR120" s="5"/>
      <c r="WTS120" s="5"/>
      <c r="WTT120" s="5"/>
      <c r="WTU120" s="5"/>
      <c r="WTV120" s="5"/>
      <c r="WTW120" s="5"/>
      <c r="WTX120" s="5"/>
      <c r="WTY120" s="5"/>
      <c r="WTZ120" s="5"/>
      <c r="WUA120" s="5"/>
      <c r="WUB120" s="5"/>
      <c r="WUC120" s="5"/>
      <c r="WUD120" s="5"/>
      <c r="WUE120" s="5"/>
      <c r="WUF120" s="5"/>
      <c r="WUG120" s="5"/>
      <c r="WUH120" s="5"/>
      <c r="WUI120" s="5"/>
      <c r="WUJ120" s="5"/>
      <c r="WUK120" s="5"/>
      <c r="WUL120" s="5"/>
      <c r="WUM120" s="5"/>
      <c r="WUN120" s="5"/>
      <c r="WUO120" s="5"/>
      <c r="WUP120" s="5"/>
      <c r="WUQ120" s="5"/>
      <c r="WUR120" s="5"/>
      <c r="WUS120" s="5"/>
      <c r="WUT120" s="5"/>
      <c r="WUU120" s="5"/>
      <c r="WUV120" s="5"/>
      <c r="WUW120" s="5"/>
      <c r="WUX120" s="5"/>
      <c r="WUY120" s="5"/>
      <c r="WUZ120" s="5"/>
      <c r="WVA120" s="5"/>
      <c r="WVB120" s="5"/>
      <c r="WVC120" s="5"/>
      <c r="WVD120" s="5"/>
      <c r="WVE120" s="5"/>
      <c r="WVF120" s="5"/>
      <c r="WVG120" s="5"/>
      <c r="WVH120" s="5"/>
      <c r="WVI120" s="5"/>
      <c r="WVJ120" s="5"/>
      <c r="WVK120" s="5"/>
      <c r="WVL120" s="5"/>
      <c r="WVM120" s="5"/>
      <c r="WVN120" s="5"/>
      <c r="WVO120" s="5"/>
      <c r="WVP120" s="5"/>
      <c r="WVQ120" s="5"/>
      <c r="WVR120" s="5"/>
      <c r="WVS120" s="5"/>
      <c r="WVT120" s="5"/>
      <c r="WVU120" s="5"/>
      <c r="WVV120" s="5"/>
      <c r="WVW120" s="5"/>
      <c r="WVX120" s="5"/>
      <c r="WVY120" s="5"/>
      <c r="WVZ120" s="5"/>
      <c r="WWA120" s="5"/>
      <c r="WWB120" s="5"/>
      <c r="WWC120" s="5"/>
      <c r="WWD120" s="5"/>
      <c r="WWE120" s="5"/>
      <c r="WWF120" s="5"/>
      <c r="WWG120" s="5"/>
      <c r="WWH120" s="5"/>
      <c r="WWI120" s="5"/>
      <c r="WWJ120" s="5"/>
      <c r="WWK120" s="5"/>
      <c r="WWL120" s="5"/>
      <c r="WWM120" s="5"/>
      <c r="WWN120" s="5"/>
      <c r="WWO120" s="5"/>
      <c r="WWP120" s="5"/>
      <c r="WWQ120" s="5"/>
      <c r="WWR120" s="5"/>
      <c r="WWS120" s="5"/>
      <c r="WWT120" s="5"/>
      <c r="WWU120" s="5"/>
      <c r="WWV120" s="5"/>
      <c r="WWW120" s="5"/>
      <c r="WWX120" s="5"/>
      <c r="WWY120" s="5"/>
      <c r="WWZ120" s="5"/>
      <c r="WXA120" s="5"/>
      <c r="WXB120" s="5"/>
      <c r="WXC120" s="5"/>
      <c r="WXD120" s="5"/>
      <c r="WXE120" s="5"/>
      <c r="WXF120" s="5"/>
      <c r="WXG120" s="5"/>
      <c r="WXH120" s="5"/>
      <c r="WXI120" s="5"/>
      <c r="WXJ120" s="5"/>
      <c r="WXK120" s="5"/>
      <c r="WXL120" s="5"/>
      <c r="WXM120" s="5"/>
      <c r="WXN120" s="5"/>
      <c r="WXO120" s="5"/>
      <c r="WXP120" s="5"/>
      <c r="WXQ120" s="5"/>
      <c r="WXR120" s="5"/>
      <c r="WXS120" s="5"/>
      <c r="WXT120" s="5"/>
      <c r="WXU120" s="5"/>
      <c r="WXV120" s="5"/>
      <c r="WXW120" s="5"/>
      <c r="WXX120" s="5"/>
      <c r="WXY120" s="5"/>
      <c r="WXZ120" s="5"/>
      <c r="WYA120" s="5"/>
      <c r="WYB120" s="5"/>
      <c r="WYC120" s="5"/>
      <c r="WYD120" s="5"/>
      <c r="WYE120" s="5"/>
      <c r="WYF120" s="5"/>
      <c r="WYG120" s="5"/>
      <c r="WYH120" s="5"/>
      <c r="WYI120" s="5"/>
      <c r="WYJ120" s="5"/>
      <c r="WYK120" s="5"/>
      <c r="WYL120" s="5"/>
      <c r="WYM120" s="5"/>
      <c r="WYN120" s="5"/>
      <c r="WYO120" s="5"/>
      <c r="WYP120" s="5"/>
      <c r="WYQ120" s="5"/>
      <c r="WYR120" s="5"/>
      <c r="WYS120" s="5"/>
      <c r="WYT120" s="5"/>
      <c r="WYU120" s="5"/>
      <c r="WYV120" s="5"/>
      <c r="WYW120" s="5"/>
      <c r="WYX120" s="5"/>
      <c r="WYY120" s="5"/>
      <c r="WYZ120" s="5"/>
      <c r="WZA120" s="5"/>
      <c r="WZB120" s="5"/>
      <c r="WZC120" s="5"/>
      <c r="WZD120" s="5"/>
      <c r="WZE120" s="5"/>
      <c r="WZF120" s="5"/>
      <c r="WZG120" s="5"/>
      <c r="WZH120" s="5"/>
      <c r="WZI120" s="5"/>
      <c r="WZJ120" s="5"/>
      <c r="WZK120" s="5"/>
      <c r="WZL120" s="5"/>
      <c r="WZM120" s="5"/>
      <c r="WZN120" s="5"/>
      <c r="WZO120" s="5"/>
      <c r="WZP120" s="5"/>
      <c r="WZQ120" s="5"/>
      <c r="WZR120" s="5"/>
      <c r="WZS120" s="5"/>
      <c r="WZT120" s="5"/>
      <c r="WZU120" s="5"/>
      <c r="WZV120" s="5"/>
      <c r="WZW120" s="5"/>
      <c r="WZX120" s="5"/>
      <c r="WZY120" s="5"/>
      <c r="WZZ120" s="5"/>
      <c r="XAA120" s="5"/>
      <c r="XAB120" s="5"/>
      <c r="XAC120" s="5"/>
      <c r="XAD120" s="5"/>
      <c r="XAE120" s="5"/>
      <c r="XAF120" s="5"/>
      <c r="XAG120" s="5"/>
      <c r="XAH120" s="5"/>
      <c r="XAI120" s="5"/>
      <c r="XAJ120" s="5"/>
      <c r="XAK120" s="5"/>
      <c r="XAL120" s="5"/>
      <c r="XAM120" s="5"/>
      <c r="XAN120" s="5"/>
      <c r="XAO120" s="5"/>
      <c r="XAP120" s="5"/>
      <c r="XAQ120" s="5"/>
      <c r="XAR120" s="5"/>
      <c r="XAS120" s="5"/>
      <c r="XAT120" s="5"/>
      <c r="XAU120" s="5"/>
      <c r="XAV120" s="5"/>
      <c r="XAW120" s="5"/>
      <c r="XAX120" s="5"/>
      <c r="XAY120" s="5"/>
      <c r="XAZ120" s="5"/>
      <c r="XBA120" s="5"/>
      <c r="XBB120" s="5"/>
      <c r="XBC120" s="5"/>
      <c r="XBD120" s="5"/>
      <c r="XBE120" s="5"/>
      <c r="XBF120" s="5"/>
      <c r="XBG120" s="5"/>
      <c r="XBH120" s="5"/>
      <c r="XBI120" s="5"/>
      <c r="XBJ120" s="5"/>
      <c r="XBK120" s="5"/>
      <c r="XBL120" s="5"/>
      <c r="XBM120" s="5"/>
      <c r="XBN120" s="5"/>
      <c r="XBO120" s="5"/>
      <c r="XBP120" s="5"/>
      <c r="XBQ120" s="5"/>
      <c r="XBR120" s="5"/>
      <c r="XBS120" s="5"/>
      <c r="XBT120" s="5"/>
      <c r="XBU120" s="5"/>
      <c r="XBV120" s="5"/>
      <c r="XBW120" s="5"/>
      <c r="XBX120" s="5"/>
      <c r="XBY120" s="5"/>
      <c r="XBZ120" s="5"/>
      <c r="XCA120" s="5"/>
      <c r="XCB120" s="5"/>
      <c r="XCC120" s="5"/>
      <c r="XCD120" s="5"/>
      <c r="XCE120" s="5"/>
      <c r="XCF120" s="5"/>
      <c r="XCG120" s="5"/>
      <c r="XCH120" s="5"/>
      <c r="XCI120" s="5"/>
      <c r="XCJ120" s="5"/>
      <c r="XCK120" s="5"/>
      <c r="XCL120" s="5"/>
      <c r="XCM120" s="5"/>
      <c r="XCN120" s="5"/>
      <c r="XCO120" s="5"/>
      <c r="XCP120" s="5"/>
      <c r="XCQ120" s="5"/>
      <c r="XCR120" s="5"/>
      <c r="XCS120" s="5"/>
      <c r="XCT120" s="5"/>
      <c r="XCU120" s="5"/>
      <c r="XCV120" s="5"/>
      <c r="XCW120" s="5"/>
      <c r="XCX120" s="5"/>
      <c r="XCY120" s="5"/>
      <c r="XCZ120" s="5"/>
      <c r="XDA120" s="5"/>
      <c r="XDB120" s="5"/>
      <c r="XDC120" s="5"/>
      <c r="XDD120" s="5"/>
      <c r="XDE120" s="5"/>
      <c r="XDF120" s="5"/>
      <c r="XDG120" s="5"/>
      <c r="XDH120" s="5"/>
      <c r="XDI120" s="5"/>
      <c r="XDJ120" s="5"/>
      <c r="XDK120" s="5"/>
      <c r="XDL120" s="5"/>
      <c r="XDM120" s="5"/>
      <c r="XDN120" s="5"/>
      <c r="XDO120" s="5"/>
      <c r="XDP120" s="5"/>
      <c r="XDQ120" s="5"/>
      <c r="XDR120" s="5"/>
      <c r="XDS120" s="5"/>
      <c r="XDT120" s="5"/>
      <c r="XDU120" s="5"/>
      <c r="XDV120" s="5"/>
      <c r="XDW120" s="5"/>
      <c r="XDX120" s="5"/>
      <c r="XDY120" s="5"/>
      <c r="XDZ120" s="5"/>
      <c r="XEA120" s="5"/>
      <c r="XEB120" s="5"/>
      <c r="XEC120" s="5"/>
      <c r="XED120" s="5"/>
      <c r="XEE120" s="5"/>
      <c r="XEF120" s="5"/>
      <c r="XEG120" s="5"/>
      <c r="XEH120" s="5"/>
      <c r="XEI120" s="5"/>
      <c r="XEJ120" s="5"/>
      <c r="XEK120" s="5"/>
      <c r="XEL120" s="5"/>
      <c r="XEM120" s="5"/>
      <c r="XEN120" s="5"/>
      <c r="XEO120" s="5"/>
      <c r="XEP120" s="5"/>
      <c r="XEQ120" s="5"/>
      <c r="XER120" s="5"/>
      <c r="XES120" s="5"/>
      <c r="XET120" s="5"/>
      <c r="XEU120" s="5"/>
      <c r="XEV120" s="5"/>
      <c r="XEW120" s="5"/>
      <c r="XEX120" s="5"/>
      <c r="XEY120" s="5"/>
      <c r="XEZ120" s="5"/>
      <c r="XFA120" s="5"/>
      <c r="XFB120" s="5"/>
    </row>
  </sheetData>
  <autoFilter ref="A6:XFB119">
    <filterColumn colId="12">
      <filters>
        <filter val="500"/>
        <filter val="1000"/>
        <filter val="1500"/>
        <filter val="2000"/>
        <filter val="2500"/>
        <filter val="3000"/>
        <filter val="3500"/>
        <filter val="9000"/>
      </filters>
    </filterColumn>
  </autoFilter>
  <mergeCells count="11">
    <mergeCell ref="A2:O2"/>
    <mergeCell ref="K3:O3"/>
    <mergeCell ref="E4:H4"/>
    <mergeCell ref="I4:J4"/>
    <mergeCell ref="K4:M4"/>
    <mergeCell ref="A4:A5"/>
    <mergeCell ref="B4:B5"/>
    <mergeCell ref="C4:C5"/>
    <mergeCell ref="D4:D5"/>
    <mergeCell ref="N4:N5"/>
    <mergeCell ref="O4:O5"/>
  </mergeCells>
  <pageMargins left="0.947916666666667" right="0.751388888888889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分企业</vt:lpstr>
      <vt:lpstr>算账（平滑后) (4)</vt:lpstr>
      <vt:lpstr>sheet6</vt:lpstr>
      <vt:lpstr>算账（平滑后) (2)</vt:lpstr>
      <vt:lpstr>基础数据</vt:lpstr>
      <vt:lpstr>建议表</vt:lpstr>
      <vt:lpstr>算账（平滑后)</vt:lpstr>
      <vt:lpstr>产业明细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Ecode</dc:creator>
  <cp:lastModifiedBy>丛佃伟</cp:lastModifiedBy>
  <dcterms:created xsi:type="dcterms:W3CDTF">2021-03-16T01:04:00Z</dcterms:created>
  <cp:lastPrinted>2023-10-19T06:51:00Z</cp:lastPrinted>
  <dcterms:modified xsi:type="dcterms:W3CDTF">2023-11-20T07:48:46Z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277E6BB5A96340B881B004D84C5FCA6D</vt:lpwstr>
  </property>
</Properties>
</file>