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Sheet1" sheetId="1" r:id="rId1"/>
    <sheet name="Sheet4" sheetId="4" r:id="rId2"/>
  </sheets>
  <definedNames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<sst xmlns="http://schemas.openxmlformats.org/spreadsheetml/2006/main" count="95" uniqueCount="95">
  <si>
    <t>附件2</t>
  </si>
  <si>
    <t>2023年度山东省彩票公益金分配情况统计表</t>
  </si>
  <si>
    <t>单位：万元</t>
  </si>
  <si>
    <t>级  次</t>
  </si>
  <si>
    <t>福利彩票公益金</t>
  </si>
  <si>
    <t>体育彩票公益金</t>
  </si>
  <si>
    <t>合  计</t>
  </si>
  <si>
    <t>总  计</t>
  </si>
  <si>
    <t>上缴中央</t>
  </si>
  <si>
    <t>省级留成</t>
  </si>
  <si>
    <t>各市县合计</t>
  </si>
  <si>
    <t>一、设区市小计</t>
  </si>
  <si>
    <t>1.济南市</t>
  </si>
  <si>
    <t>2.青岛市</t>
  </si>
  <si>
    <t>3.淄博市</t>
  </si>
  <si>
    <t>4.枣庄市</t>
  </si>
  <si>
    <t>5.东营市</t>
  </si>
  <si>
    <t>6.烟台市</t>
  </si>
  <si>
    <t>7.潍坊市</t>
  </si>
  <si>
    <t>8.济宁市</t>
  </si>
  <si>
    <t>9.泰安市</t>
  </si>
  <si>
    <t>10.威海市</t>
  </si>
  <si>
    <t>11.日照市</t>
  </si>
  <si>
    <t>12.临沂市</t>
  </si>
  <si>
    <t>13.德州市</t>
  </si>
  <si>
    <t>14.聊城市</t>
  </si>
  <si>
    <t>15.滨州市</t>
  </si>
  <si>
    <t>16.菏泽市</t>
  </si>
  <si>
    <t>二、省财政直管县（市）小计</t>
  </si>
  <si>
    <t>1.高青县</t>
  </si>
  <si>
    <t>2.沂源县</t>
  </si>
  <si>
    <t>3.安丘市</t>
  </si>
  <si>
    <t>4.临朐县</t>
  </si>
  <si>
    <t>5.泗水县</t>
  </si>
  <si>
    <t>6.金乡县</t>
  </si>
  <si>
    <t>7.鱼台县</t>
  </si>
  <si>
    <t>8.汶上县</t>
  </si>
  <si>
    <t>9.梁山县</t>
  </si>
  <si>
    <t>10.微山县</t>
  </si>
  <si>
    <t>11.宁阳县</t>
  </si>
  <si>
    <t>12.东平县</t>
  </si>
  <si>
    <t>13.莒  县</t>
  </si>
  <si>
    <t>14.五莲县</t>
  </si>
  <si>
    <t>15.郯城县</t>
  </si>
  <si>
    <t>16.平邑县</t>
  </si>
  <si>
    <t>17.沂水县</t>
  </si>
  <si>
    <t>18.兰陵县</t>
  </si>
  <si>
    <t>19.蒙阴县</t>
  </si>
  <si>
    <t>20.临沭县</t>
  </si>
  <si>
    <t>21.夏津县</t>
  </si>
  <si>
    <t>22.庆云县</t>
  </si>
  <si>
    <t>23.乐陵市</t>
  </si>
  <si>
    <t>24.宁津县</t>
  </si>
  <si>
    <t>25.临邑县</t>
  </si>
  <si>
    <t>26.平原县</t>
  </si>
  <si>
    <t>27.莘  县</t>
  </si>
  <si>
    <t>28.冠  县</t>
  </si>
  <si>
    <t>29.临清市</t>
  </si>
  <si>
    <t>30.阳谷县</t>
  </si>
  <si>
    <t>31.高唐县</t>
  </si>
  <si>
    <t>32.惠民县</t>
  </si>
  <si>
    <t>33.阳信县</t>
  </si>
  <si>
    <t>34.无棣县</t>
  </si>
  <si>
    <t>35.曹  县</t>
  </si>
  <si>
    <t>36.鄄城县</t>
  </si>
  <si>
    <t>37.单  县</t>
  </si>
  <si>
    <t>38.成武县</t>
  </si>
  <si>
    <t>39.巨野县</t>
  </si>
  <si>
    <t>40.郓城县</t>
  </si>
  <si>
    <t>41.东明县</t>
  </si>
  <si>
    <t>市 名</t>
  </si>
  <si>
    <t>提取公益金累计</t>
  </si>
  <si>
    <t>公益金分成累计</t>
  </si>
  <si>
    <t>中央</t>
  </si>
  <si>
    <t>省</t>
  </si>
  <si>
    <t>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</si>
  <si>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</si>
  <si>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</si>
  <si>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</si>
  <si>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</si>
  <si>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</si>
  <si>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</si>
  <si>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</si>
  <si>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</si>
  <si>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</si>
  <si>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</si>
  <si>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</si>
  <si>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</si>
  <si>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</si>
  <si>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</si>
  <si>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</si>
  <si>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</si>
  <si>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省 彩</t>
  </si>
  <si>
    <t>弃奖  收入</t>
  </si>
  <si>
    <t>合 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</si>
</sst>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0_ "/>
    <numFmt numFmtId="178" formatCode="#,##0.00_ ;\-#,##0.00;;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9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9" fillId="34" borderId="1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178" fontId="2" fillId="3" borderId="1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H8" sqref="H8"/>
    </sheetView>
  </sheetViews>
  <sheetFormatPr defaultColWidth="9" defaultRowHeight="14.1" outlineLevelCol="3"/>
  <cols>
    <col min="1" max="4" width="20.6216216216216" customWidth="1"/>
  </cols>
  <sheetData>
    <row r="1" ht="29.25" customHeight="1" spans="1:1">
      <c r="A1" s="12" t="s">
        <v>0</v>
      </c>
    </row>
    <row r="2" ht="40.5" customHeight="1" spans="1:4">
      <c r="A2" s="13" t="s">
        <v>1</v>
      </c>
      <c r="B2" s="13"/>
      <c r="C2" s="13"/>
      <c r="D2" s="13"/>
    </row>
    <row r="3" ht="23.1" customHeight="1" spans="1:4">
      <c r="A3" s="14"/>
      <c r="B3" s="14"/>
      <c r="C3" s="15"/>
      <c r="D3" s="16" t="s">
        <v>2</v>
      </c>
    </row>
    <row r="4" s="11" customFormat="1" ht="24" customHeight="1" spans="1:4">
      <c r="A4" s="17" t="s">
        <v>3</v>
      </c>
      <c r="B4" s="17" t="s">
        <v>4</v>
      </c>
      <c r="C4" s="17" t="s">
        <v>5</v>
      </c>
      <c r="D4" s="17" t="s">
        <v>6</v>
      </c>
    </row>
    <row r="5" ht="20.1" customHeight="1" spans="1:4">
      <c r="A5" s="18" t="s">
        <v>7</v>
      </c>
      <c r="B5" s="19">
        <f>SUM(B6:B8)</f>
        <v>342058.61</v>
      </c>
      <c r="C5" s="20">
        <f>SUM(C6:C8)</f>
        <v>672630.270484</v>
      </c>
      <c r="D5" s="19">
        <f>B5+C5</f>
        <v>1014688.880484</v>
      </c>
    </row>
    <row r="6" ht="20.1" customHeight="1" spans="1:4">
      <c r="A6" s="18" t="s">
        <v>8</v>
      </c>
      <c r="B6" s="19">
        <v>168396.77</v>
      </c>
      <c r="C6" s="21">
        <v>333344.625302</v>
      </c>
      <c r="D6" s="19">
        <f>B6+C6</f>
        <v>501741.395302</v>
      </c>
    </row>
    <row r="7" ht="20.1" customHeight="1" spans="1:4">
      <c r="A7" s="18" t="s">
        <v>9</v>
      </c>
      <c r="B7" s="19">
        <v>51620.2</v>
      </c>
      <c r="C7" s="22">
        <v>139278.87</v>
      </c>
      <c r="D7" s="19">
        <f>B7+C7</f>
        <v>190899.07</v>
      </c>
    </row>
    <row r="8" ht="20.1" customHeight="1" spans="1:4">
      <c r="A8" s="18" t="s">
        <v>10</v>
      </c>
      <c r="B8" s="19">
        <f>B9+B26</f>
        <v>122041.64</v>
      </c>
      <c r="C8" s="20">
        <f>C9+C26</f>
        <v>200006.775182</v>
      </c>
      <c r="D8" s="20">
        <v>322048.415182</v>
      </c>
    </row>
    <row r="9" ht="20.1" customHeight="1" spans="1:4">
      <c r="A9" s="23" t="s">
        <v>11</v>
      </c>
      <c r="B9" s="24">
        <f>SUM(B10:B25)</f>
        <v>104133.55</v>
      </c>
      <c r="C9" s="24">
        <f>SUM(C10:C25)</f>
        <v>174294.506701</v>
      </c>
      <c r="D9" s="24">
        <f>SUM(D10:D25)</f>
        <v>278428.056701</v>
      </c>
    </row>
    <row r="10" ht="20.1" customHeight="1" spans="1:4">
      <c r="A10" s="25" t="s">
        <v>12</v>
      </c>
      <c r="B10" s="24">
        <v>11378.38</v>
      </c>
      <c r="C10" s="26">
        <v>33271.18844</v>
      </c>
      <c r="D10" s="24">
        <f>B10+C10</f>
        <v>44649.56844</v>
      </c>
    </row>
    <row r="11" ht="20.1" customHeight="1" spans="1:4">
      <c r="A11" s="25" t="s">
        <v>13</v>
      </c>
      <c r="B11" s="24">
        <v>23863.85</v>
      </c>
      <c r="C11" s="26">
        <v>30070.701022</v>
      </c>
      <c r="D11" s="24">
        <f t="shared" ref="D11:D25" si="0">B11+C11</f>
        <v>53934.551022</v>
      </c>
    </row>
    <row r="12" ht="20.1" customHeight="1" spans="1:4">
      <c r="A12" s="25" t="s">
        <v>14</v>
      </c>
      <c r="B12" s="24">
        <v>5176.64</v>
      </c>
      <c r="C12" s="26">
        <v>9966.47055</v>
      </c>
      <c r="D12" s="24">
        <f t="shared" si="0"/>
        <v>15143.11055</v>
      </c>
    </row>
    <row r="13" ht="20.1" customHeight="1" spans="1:4">
      <c r="A13" s="25" t="s">
        <v>15</v>
      </c>
      <c r="B13" s="24">
        <v>4438.86</v>
      </c>
      <c r="C13" s="26">
        <v>5591.038154</v>
      </c>
      <c r="D13" s="24">
        <f t="shared" si="0"/>
        <v>10029.898154</v>
      </c>
    </row>
    <row r="14" ht="20.1" customHeight="1" spans="1:4">
      <c r="A14" s="25" t="s">
        <v>16</v>
      </c>
      <c r="B14" s="24">
        <v>2632.94</v>
      </c>
      <c r="C14" s="26">
        <v>4740.714829</v>
      </c>
      <c r="D14" s="24">
        <f t="shared" si="0"/>
        <v>7373.654829</v>
      </c>
    </row>
    <row r="15" ht="20.1" customHeight="1" spans="1:4">
      <c r="A15" s="25" t="s">
        <v>17</v>
      </c>
      <c r="B15" s="24">
        <v>10353.14</v>
      </c>
      <c r="C15" s="26">
        <v>12760.266289</v>
      </c>
      <c r="D15" s="24">
        <f t="shared" si="0"/>
        <v>23113.406289</v>
      </c>
    </row>
    <row r="16" ht="20.1" customHeight="1" spans="1:4">
      <c r="A16" s="25" t="s">
        <v>18</v>
      </c>
      <c r="B16" s="24">
        <v>10548.08</v>
      </c>
      <c r="C16" s="26">
        <v>13393.065034</v>
      </c>
      <c r="D16" s="24">
        <f t="shared" si="0"/>
        <v>23941.145034</v>
      </c>
    </row>
    <row r="17" ht="20.1" customHeight="1" spans="1:4">
      <c r="A17" s="25" t="s">
        <v>19</v>
      </c>
      <c r="B17" s="24">
        <v>6618.2</v>
      </c>
      <c r="C17" s="26">
        <v>7904.490442</v>
      </c>
      <c r="D17" s="24">
        <f t="shared" si="0"/>
        <v>14522.690442</v>
      </c>
    </row>
    <row r="18" ht="20.1" customHeight="1" spans="1:4">
      <c r="A18" s="25" t="s">
        <v>20</v>
      </c>
      <c r="B18" s="24">
        <v>4404.4</v>
      </c>
      <c r="C18" s="26">
        <v>6975.955265</v>
      </c>
      <c r="D18" s="24">
        <f t="shared" si="0"/>
        <v>11380.355265</v>
      </c>
    </row>
    <row r="19" ht="20.1" customHeight="1" spans="1:4">
      <c r="A19" s="25" t="s">
        <v>21</v>
      </c>
      <c r="B19" s="24">
        <v>4355.68</v>
      </c>
      <c r="C19" s="26">
        <v>7514.347525</v>
      </c>
      <c r="D19" s="24">
        <f t="shared" si="0"/>
        <v>11870.027525</v>
      </c>
    </row>
    <row r="20" ht="20.1" customHeight="1" spans="1:4">
      <c r="A20" s="25" t="s">
        <v>22</v>
      </c>
      <c r="B20" s="24">
        <v>2699.26</v>
      </c>
      <c r="C20" s="26">
        <v>4414.492996</v>
      </c>
      <c r="D20" s="24">
        <f t="shared" si="0"/>
        <v>7113.752996</v>
      </c>
    </row>
    <row r="21" ht="20.1" customHeight="1" spans="1:4">
      <c r="A21" s="25" t="s">
        <v>23</v>
      </c>
      <c r="B21" s="24">
        <v>8028.45</v>
      </c>
      <c r="C21" s="26">
        <v>17299.345065</v>
      </c>
      <c r="D21" s="24">
        <f t="shared" si="0"/>
        <v>25327.795065</v>
      </c>
    </row>
    <row r="22" ht="20.1" customHeight="1" spans="1:4">
      <c r="A22" s="25" t="s">
        <v>24</v>
      </c>
      <c r="B22" s="24">
        <v>2480.25</v>
      </c>
      <c r="C22" s="26">
        <v>6415.60607</v>
      </c>
      <c r="D22" s="24">
        <f t="shared" si="0"/>
        <v>8895.85607</v>
      </c>
    </row>
    <row r="23" ht="20.1" customHeight="1" spans="1:4">
      <c r="A23" s="25" t="s">
        <v>25</v>
      </c>
      <c r="B23" s="24">
        <v>2267.83</v>
      </c>
      <c r="C23" s="26">
        <v>4001.800281</v>
      </c>
      <c r="D23" s="24">
        <f t="shared" si="0"/>
        <v>6269.630281</v>
      </c>
    </row>
    <row r="24" ht="20.1" customHeight="1" spans="1:4">
      <c r="A24" s="25" t="s">
        <v>26</v>
      </c>
      <c r="B24" s="24">
        <v>2868.3</v>
      </c>
      <c r="C24" s="26">
        <v>6831.280987</v>
      </c>
      <c r="D24" s="24">
        <f t="shared" si="0"/>
        <v>9699.580987</v>
      </c>
    </row>
    <row r="25" ht="20.1" customHeight="1" spans="1:4">
      <c r="A25" s="27" t="s">
        <v>27</v>
      </c>
      <c r="B25" s="28">
        <v>2019.29</v>
      </c>
      <c r="C25" s="29">
        <v>3143.743752</v>
      </c>
      <c r="D25" s="24">
        <f t="shared" si="0"/>
        <v>5163.033752</v>
      </c>
    </row>
    <row r="26" ht="35.1" customHeight="1" spans="1:4">
      <c r="A26" s="30" t="s">
        <v>28</v>
      </c>
      <c r="B26" s="19">
        <f>SUM(B27:B67)</f>
        <v>17908.09</v>
      </c>
      <c r="C26" s="19">
        <f>SUM(C27:C67)</f>
        <v>25712.268481</v>
      </c>
      <c r="D26" s="19">
        <f>SUM(D27:D67)</f>
        <v>43620.358481</v>
      </c>
    </row>
    <row r="27" ht="18.95" customHeight="1" spans="1:4">
      <c r="A27" s="31" t="s">
        <v>29</v>
      </c>
      <c r="B27" s="24">
        <v>216.4</v>
      </c>
      <c r="C27" s="26">
        <v>305.95413</v>
      </c>
      <c r="D27" s="24">
        <f>B27+C27</f>
        <v>522.35413</v>
      </c>
    </row>
    <row r="28" ht="18.95" customHeight="1" spans="1:4">
      <c r="A28" s="31" t="s">
        <v>30</v>
      </c>
      <c r="B28" s="24">
        <v>687.83</v>
      </c>
      <c r="C28" s="26">
        <v>682.030505</v>
      </c>
      <c r="D28" s="24">
        <f t="shared" ref="D28:D67" si="1">B28+C28</f>
        <v>1369.860505</v>
      </c>
    </row>
    <row r="29" ht="18.95" customHeight="1" spans="1:4">
      <c r="A29" s="31" t="s">
        <v>31</v>
      </c>
      <c r="B29" s="24">
        <v>949.93</v>
      </c>
      <c r="C29" s="26">
        <v>1022.00801</v>
      </c>
      <c r="D29" s="24">
        <f t="shared" si="1"/>
        <v>1971.93801</v>
      </c>
    </row>
    <row r="30" ht="18.95" customHeight="1" spans="1:4">
      <c r="A30" s="31" t="s">
        <v>32</v>
      </c>
      <c r="B30" s="24">
        <v>782.37</v>
      </c>
      <c r="C30" s="26">
        <v>1214.530751</v>
      </c>
      <c r="D30" s="24">
        <f t="shared" si="1"/>
        <v>1996.900751</v>
      </c>
    </row>
    <row r="31" ht="18.95" customHeight="1" spans="1:4">
      <c r="A31" s="31" t="s">
        <v>33</v>
      </c>
      <c r="B31" s="24">
        <v>440.28</v>
      </c>
      <c r="C31" s="26">
        <v>328.519802</v>
      </c>
      <c r="D31" s="24">
        <f t="shared" si="1"/>
        <v>768.799802</v>
      </c>
    </row>
    <row r="32" ht="18.95" customHeight="1" spans="1:4">
      <c r="A32" s="31" t="s">
        <v>34</v>
      </c>
      <c r="B32" s="24">
        <v>651.93</v>
      </c>
      <c r="C32" s="26">
        <v>665.096968</v>
      </c>
      <c r="D32" s="24">
        <f t="shared" si="1"/>
        <v>1317.026968</v>
      </c>
    </row>
    <row r="33" ht="18.95" customHeight="1" spans="1:4">
      <c r="A33" s="31" t="s">
        <v>35</v>
      </c>
      <c r="B33" s="24">
        <v>339.36</v>
      </c>
      <c r="C33" s="26">
        <v>298.099994</v>
      </c>
      <c r="D33" s="24">
        <f t="shared" si="1"/>
        <v>637.459994</v>
      </c>
    </row>
    <row r="34" ht="18.95" customHeight="1" spans="1:4">
      <c r="A34" s="31" t="s">
        <v>36</v>
      </c>
      <c r="B34" s="24">
        <v>839.68</v>
      </c>
      <c r="C34" s="26">
        <v>719.855767</v>
      </c>
      <c r="D34" s="24">
        <f t="shared" si="1"/>
        <v>1559.535767</v>
      </c>
    </row>
    <row r="35" ht="18.95" customHeight="1" spans="1:4">
      <c r="A35" s="31" t="s">
        <v>37</v>
      </c>
      <c r="B35" s="24">
        <v>786.83</v>
      </c>
      <c r="C35" s="26">
        <v>806.595276</v>
      </c>
      <c r="D35" s="24">
        <f t="shared" si="1"/>
        <v>1593.425276</v>
      </c>
    </row>
    <row r="36" ht="18.95" customHeight="1" spans="1:4">
      <c r="A36" s="31" t="s">
        <v>38</v>
      </c>
      <c r="B36" s="24">
        <v>324.55</v>
      </c>
      <c r="C36" s="26">
        <v>408.597708</v>
      </c>
      <c r="D36" s="24">
        <f t="shared" si="1"/>
        <v>733.147708</v>
      </c>
    </row>
    <row r="37" ht="18.95" customHeight="1" spans="1:4">
      <c r="A37" s="31" t="s">
        <v>39</v>
      </c>
      <c r="B37" s="24">
        <v>574.68</v>
      </c>
      <c r="C37" s="26">
        <v>1138.78445</v>
      </c>
      <c r="D37" s="24">
        <f t="shared" si="1"/>
        <v>1713.46445</v>
      </c>
    </row>
    <row r="38" ht="18.95" customHeight="1" spans="1:4">
      <c r="A38" s="31" t="s">
        <v>40</v>
      </c>
      <c r="B38" s="24">
        <v>401.28</v>
      </c>
      <c r="C38" s="26">
        <v>713.66349</v>
      </c>
      <c r="D38" s="24">
        <f t="shared" si="1"/>
        <v>1114.94349</v>
      </c>
    </row>
    <row r="39" ht="18.95" customHeight="1" spans="1:4">
      <c r="A39" s="31" t="s">
        <v>41</v>
      </c>
      <c r="B39" s="24">
        <v>628.32</v>
      </c>
      <c r="C39" s="26">
        <v>1221.180674</v>
      </c>
      <c r="D39" s="24">
        <f t="shared" si="1"/>
        <v>1849.500674</v>
      </c>
    </row>
    <row r="40" ht="18.95" customHeight="1" spans="1:4">
      <c r="A40" s="31" t="s">
        <v>42</v>
      </c>
      <c r="B40" s="24">
        <v>359.06</v>
      </c>
      <c r="C40" s="26">
        <v>466.088014</v>
      </c>
      <c r="D40" s="24">
        <f t="shared" si="1"/>
        <v>825.148014</v>
      </c>
    </row>
    <row r="41" ht="18.95" customHeight="1" spans="1:4">
      <c r="A41" s="31" t="s">
        <v>43</v>
      </c>
      <c r="B41" s="24">
        <v>363.74</v>
      </c>
      <c r="C41" s="26">
        <v>519.398461</v>
      </c>
      <c r="D41" s="24">
        <f t="shared" si="1"/>
        <v>883.138461</v>
      </c>
    </row>
    <row r="42" ht="18.95" customHeight="1" spans="1:4">
      <c r="A42" s="31" t="s">
        <v>44</v>
      </c>
      <c r="B42" s="24">
        <v>401.29</v>
      </c>
      <c r="C42" s="26">
        <v>848.245357</v>
      </c>
      <c r="D42" s="24">
        <f t="shared" si="1"/>
        <v>1249.535357</v>
      </c>
    </row>
    <row r="43" ht="18.95" customHeight="1" spans="1:4">
      <c r="A43" s="31" t="s">
        <v>45</v>
      </c>
      <c r="B43" s="24">
        <v>536.14</v>
      </c>
      <c r="C43" s="26">
        <v>780.991729</v>
      </c>
      <c r="D43" s="24">
        <f t="shared" si="1"/>
        <v>1317.131729</v>
      </c>
    </row>
    <row r="44" ht="18.95" customHeight="1" spans="1:4">
      <c r="A44" s="31" t="s">
        <v>46</v>
      </c>
      <c r="B44" s="24">
        <v>364.69</v>
      </c>
      <c r="C44" s="26">
        <v>817.420082</v>
      </c>
      <c r="D44" s="24">
        <f t="shared" si="1"/>
        <v>1182.110082</v>
      </c>
    </row>
    <row r="45" ht="18.95" customHeight="1" spans="1:4">
      <c r="A45" s="31" t="s">
        <v>47</v>
      </c>
      <c r="B45" s="24">
        <v>226.3</v>
      </c>
      <c r="C45" s="26">
        <v>558.669861</v>
      </c>
      <c r="D45" s="24">
        <f t="shared" si="1"/>
        <v>784.969861</v>
      </c>
    </row>
    <row r="46" ht="18.95" customHeight="1" spans="1:4">
      <c r="A46" s="31" t="s">
        <v>48</v>
      </c>
      <c r="B46" s="24">
        <v>244.67</v>
      </c>
      <c r="C46" s="26">
        <v>443.669604</v>
      </c>
      <c r="D46" s="24">
        <f t="shared" si="1"/>
        <v>688.339604</v>
      </c>
    </row>
    <row r="47" ht="18.95" customHeight="1" spans="1:4">
      <c r="A47" s="31" t="s">
        <v>49</v>
      </c>
      <c r="B47" s="24">
        <v>302.12</v>
      </c>
      <c r="C47" s="26">
        <v>224.637507</v>
      </c>
      <c r="D47" s="24">
        <f t="shared" si="1"/>
        <v>526.757507</v>
      </c>
    </row>
    <row r="48" ht="18.95" customHeight="1" spans="1:4">
      <c r="A48" s="31" t="s">
        <v>50</v>
      </c>
      <c r="B48" s="24">
        <v>239.81</v>
      </c>
      <c r="C48" s="26">
        <v>246.249272</v>
      </c>
      <c r="D48" s="24">
        <f t="shared" si="1"/>
        <v>486.059272</v>
      </c>
    </row>
    <row r="49" ht="18.95" customHeight="1" spans="1:4">
      <c r="A49" s="31" t="s">
        <v>51</v>
      </c>
      <c r="B49" s="24">
        <v>321.1</v>
      </c>
      <c r="C49" s="26">
        <v>641.963153</v>
      </c>
      <c r="D49" s="24">
        <f t="shared" si="1"/>
        <v>963.063153</v>
      </c>
    </row>
    <row r="50" ht="18.95" customHeight="1" spans="1:4">
      <c r="A50" s="31" t="s">
        <v>52</v>
      </c>
      <c r="B50" s="24">
        <v>208.59</v>
      </c>
      <c r="C50" s="26">
        <v>575.595663</v>
      </c>
      <c r="D50" s="24">
        <f t="shared" si="1"/>
        <v>784.185663</v>
      </c>
    </row>
    <row r="51" ht="18.95" customHeight="1" spans="1:4">
      <c r="A51" s="31" t="s">
        <v>53</v>
      </c>
      <c r="B51" s="24">
        <v>235.58</v>
      </c>
      <c r="C51" s="26">
        <v>472.271295</v>
      </c>
      <c r="D51" s="24">
        <f t="shared" si="1"/>
        <v>707.851295</v>
      </c>
    </row>
    <row r="52" ht="18.95" customHeight="1" spans="1:4">
      <c r="A52" s="31" t="s">
        <v>54</v>
      </c>
      <c r="B52" s="24">
        <v>336.57</v>
      </c>
      <c r="C52" s="26">
        <v>427.157819</v>
      </c>
      <c r="D52" s="24">
        <f t="shared" si="1"/>
        <v>763.727819</v>
      </c>
    </row>
    <row r="53" ht="18.95" customHeight="1" spans="1:4">
      <c r="A53" s="31" t="s">
        <v>55</v>
      </c>
      <c r="B53" s="24">
        <v>475.62</v>
      </c>
      <c r="C53" s="26">
        <v>737.104639</v>
      </c>
      <c r="D53" s="24">
        <f t="shared" si="1"/>
        <v>1212.724639</v>
      </c>
    </row>
    <row r="54" ht="18.95" customHeight="1" spans="1:4">
      <c r="A54" s="31" t="s">
        <v>56</v>
      </c>
      <c r="B54" s="24">
        <v>305.94</v>
      </c>
      <c r="C54" s="26">
        <v>649.177517</v>
      </c>
      <c r="D54" s="24">
        <f t="shared" si="1"/>
        <v>955.117517</v>
      </c>
    </row>
    <row r="55" ht="18.95" customHeight="1" spans="1:4">
      <c r="A55" s="31" t="s">
        <v>57</v>
      </c>
      <c r="B55" s="24">
        <v>534.35</v>
      </c>
      <c r="C55" s="26">
        <v>440.141757</v>
      </c>
      <c r="D55" s="24">
        <f t="shared" si="1"/>
        <v>974.491757</v>
      </c>
    </row>
    <row r="56" ht="18.95" customHeight="1" spans="1:4">
      <c r="A56" s="31" t="s">
        <v>58</v>
      </c>
      <c r="B56" s="24">
        <v>346.02</v>
      </c>
      <c r="C56" s="26">
        <v>457.440395</v>
      </c>
      <c r="D56" s="24">
        <f t="shared" si="1"/>
        <v>803.460395</v>
      </c>
    </row>
    <row r="57" ht="18.95" customHeight="1" spans="1:4">
      <c r="A57" s="31" t="s">
        <v>59</v>
      </c>
      <c r="B57" s="24">
        <v>339.4</v>
      </c>
      <c r="C57" s="26">
        <v>723.850229</v>
      </c>
      <c r="D57" s="24">
        <f t="shared" si="1"/>
        <v>1063.250229</v>
      </c>
    </row>
    <row r="58" ht="18.95" customHeight="1" spans="1:4">
      <c r="A58" s="31" t="s">
        <v>60</v>
      </c>
      <c r="B58" s="24">
        <v>329.28</v>
      </c>
      <c r="C58" s="26">
        <v>477.059421</v>
      </c>
      <c r="D58" s="24">
        <f t="shared" si="1"/>
        <v>806.339421</v>
      </c>
    </row>
    <row r="59" ht="18.95" customHeight="1" spans="1:4">
      <c r="A59" s="31" t="s">
        <v>61</v>
      </c>
      <c r="B59" s="24">
        <v>334.62</v>
      </c>
      <c r="C59" s="26">
        <v>272.25609</v>
      </c>
      <c r="D59" s="24">
        <f t="shared" si="1"/>
        <v>606.87609</v>
      </c>
    </row>
    <row r="60" ht="18.95" customHeight="1" spans="1:4">
      <c r="A60" s="31" t="s">
        <v>62</v>
      </c>
      <c r="B60" s="24">
        <v>315.28</v>
      </c>
      <c r="C60" s="26">
        <v>371.613553</v>
      </c>
      <c r="D60" s="24">
        <f t="shared" si="1"/>
        <v>686.893553</v>
      </c>
    </row>
    <row r="61" ht="18.95" customHeight="1" spans="1:4">
      <c r="A61" s="31" t="s">
        <v>63</v>
      </c>
      <c r="B61" s="24">
        <v>655.69</v>
      </c>
      <c r="C61" s="26">
        <v>1048.898441</v>
      </c>
      <c r="D61" s="24">
        <f t="shared" si="1"/>
        <v>1704.588441</v>
      </c>
    </row>
    <row r="62" ht="18.95" customHeight="1" spans="1:4">
      <c r="A62" s="31" t="s">
        <v>64</v>
      </c>
      <c r="B62" s="24">
        <v>304.72</v>
      </c>
      <c r="C62" s="26">
        <v>399.079669</v>
      </c>
      <c r="D62" s="24">
        <f t="shared" si="1"/>
        <v>703.799669</v>
      </c>
    </row>
    <row r="63" ht="18.95" customHeight="1" spans="1:4">
      <c r="A63" s="31" t="s">
        <v>65</v>
      </c>
      <c r="B63" s="24">
        <v>482.69</v>
      </c>
      <c r="C63" s="26">
        <v>674.493611</v>
      </c>
      <c r="D63" s="24">
        <f t="shared" si="1"/>
        <v>1157.183611</v>
      </c>
    </row>
    <row r="64" ht="18.95" customHeight="1" spans="1:4">
      <c r="A64" s="31" t="s">
        <v>66</v>
      </c>
      <c r="B64" s="24">
        <v>222.74</v>
      </c>
      <c r="C64" s="26">
        <v>454.463706</v>
      </c>
      <c r="D64" s="24">
        <f t="shared" si="1"/>
        <v>677.203706</v>
      </c>
    </row>
    <row r="65" ht="18.95" customHeight="1" spans="1:4">
      <c r="A65" s="31" t="s">
        <v>67</v>
      </c>
      <c r="B65" s="24">
        <v>653.27</v>
      </c>
      <c r="C65" s="26">
        <v>886.500324</v>
      </c>
      <c r="D65" s="24">
        <f t="shared" si="1"/>
        <v>1539.770324</v>
      </c>
    </row>
    <row r="66" ht="18.95" customHeight="1" spans="1:4">
      <c r="A66" s="31" t="s">
        <v>68</v>
      </c>
      <c r="B66" s="24">
        <v>580.52</v>
      </c>
      <c r="C66" s="26">
        <v>1125.21567</v>
      </c>
      <c r="D66" s="24">
        <f t="shared" si="1"/>
        <v>1705.73567</v>
      </c>
    </row>
    <row r="67" ht="18.95" customHeight="1" spans="1:4">
      <c r="A67" s="31" t="s">
        <v>69</v>
      </c>
      <c r="B67" s="24">
        <v>264.85</v>
      </c>
      <c r="C67" s="26">
        <v>447.698117</v>
      </c>
      <c r="D67" s="24">
        <f t="shared" si="1"/>
        <v>712.548117</v>
      </c>
    </row>
    <row r="68" spans="1:4">
      <c r="A68" s="32"/>
      <c r="B68" s="32"/>
      <c r="C68" s="32"/>
      <c r="D68" s="32"/>
    </row>
  </sheetData>
  <mergeCells count="2">
    <mergeCell ref="A2:D2"/>
    <mergeCell ref="A3:B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  <ignoredErrors>
    <ignoredError sqref="D26 D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1"/>
  <sheetViews>
    <sheetView workbookViewId="0">
      <selection activeCell="C26" sqref="C26"/>
    </sheetView>
  </sheetViews>
  <sheetFormatPr defaultColWidth="9" defaultRowHeight="14.1" outlineLevelCol="5"/>
  <cols>
    <col min="2" max="6" width="12.6216216216216" customWidth="1"/>
  </cols>
  <sheetData>
    <row r="1" ht="15" spans="2:6">
      <c r="B1" s="1" t="s">
        <v>70</v>
      </c>
      <c r="C1" s="1" t="s">
        <v>71</v>
      </c>
      <c r="D1" s="2" t="s">
        <v>72</v>
      </c>
      <c r="E1" s="3"/>
      <c r="F1" s="4"/>
    </row>
    <row r="2" ht="15" spans="2:6">
      <c r="B2" s="5"/>
      <c r="C2" s="5"/>
      <c r="D2" s="6" t="s">
        <v>73</v>
      </c>
      <c r="E2" s="6" t="s">
        <v>74</v>
      </c>
      <c r="F2" s="6" t="s">
        <v>75</v>
      </c>
    </row>
    <row r="3" ht="15.4" spans="2:6">
      <c r="B3" s="6" t="s">
        <v>76</v>
      </c>
      <c r="C3" s="7">
        <v>64101.35</v>
      </c>
      <c r="D3">
        <f>C3/2</f>
        <v>32050.675</v>
      </c>
      <c r="E3">
        <f>C3/2*0.4</f>
        <v>12820.27</v>
      </c>
      <c r="F3" s="8">
        <f>C3-D3-E3</f>
        <v>19230.405</v>
      </c>
    </row>
    <row r="4" ht="15.4" spans="2:6">
      <c r="B4" s="6" t="s">
        <v>77</v>
      </c>
      <c r="C4" s="7">
        <v>66200.53</v>
      </c>
      <c r="D4">
        <f t="shared" ref="D4:D19" si="0">C4/2</f>
        <v>33100.265</v>
      </c>
      <c r="E4">
        <f t="shared" ref="E4:E19" si="1">C4/2*0.4</f>
        <v>13240.106</v>
      </c>
      <c r="F4" s="8">
        <f t="shared" ref="F4:F19" si="2">C4-D4-E4</f>
        <v>19860.159</v>
      </c>
    </row>
    <row r="5" ht="15.4" spans="2:6">
      <c r="B5" s="6" t="s">
        <v>78</v>
      </c>
      <c r="C5" s="7">
        <v>21070.22</v>
      </c>
      <c r="D5">
        <f t="shared" si="0"/>
        <v>10535.11</v>
      </c>
      <c r="E5">
        <f t="shared" si="1"/>
        <v>4214.044</v>
      </c>
      <c r="F5" s="8">
        <f t="shared" si="2"/>
        <v>6321.066</v>
      </c>
    </row>
    <row r="6" ht="15.4" spans="2:6">
      <c r="B6" s="6" t="s">
        <v>79</v>
      </c>
      <c r="C6" s="7">
        <v>12424.13</v>
      </c>
      <c r="D6">
        <f t="shared" si="0"/>
        <v>6212.065</v>
      </c>
      <c r="E6">
        <f t="shared" si="1"/>
        <v>2484.826</v>
      </c>
      <c r="F6" s="8">
        <f t="shared" si="2"/>
        <v>3727.239</v>
      </c>
    </row>
    <row r="7" ht="15.4" spans="2:6">
      <c r="B7" s="6" t="s">
        <v>80</v>
      </c>
      <c r="C7" s="7">
        <v>11791.69</v>
      </c>
      <c r="D7">
        <f t="shared" si="0"/>
        <v>5895.845</v>
      </c>
      <c r="E7">
        <f t="shared" si="1"/>
        <v>2358.338</v>
      </c>
      <c r="F7" s="8">
        <f t="shared" si="2"/>
        <v>3537.507</v>
      </c>
    </row>
    <row r="8" ht="15.4" spans="2:6">
      <c r="B8" s="6" t="s">
        <v>81</v>
      </c>
      <c r="C8" s="7">
        <v>19934.39</v>
      </c>
      <c r="D8">
        <f t="shared" si="0"/>
        <v>9967.195</v>
      </c>
      <c r="E8">
        <f t="shared" si="1"/>
        <v>3986.878</v>
      </c>
      <c r="F8" s="8">
        <f t="shared" si="2"/>
        <v>5980.317</v>
      </c>
    </row>
    <row r="9" ht="15.4" spans="2:6">
      <c r="B9" s="6" t="s">
        <v>82</v>
      </c>
      <c r="C9" s="7">
        <v>37361.17</v>
      </c>
      <c r="D9">
        <f t="shared" si="0"/>
        <v>18680.585</v>
      </c>
      <c r="E9">
        <f t="shared" si="1"/>
        <v>7472.234</v>
      </c>
      <c r="F9" s="8">
        <f t="shared" si="2"/>
        <v>11208.351</v>
      </c>
    </row>
    <row r="10" ht="15.4" spans="2:6">
      <c r="B10" s="6" t="s">
        <v>83</v>
      </c>
      <c r="C10" s="7">
        <v>19949.03</v>
      </c>
      <c r="D10">
        <f t="shared" si="0"/>
        <v>9974.515</v>
      </c>
      <c r="E10">
        <f t="shared" si="1"/>
        <v>3989.806</v>
      </c>
      <c r="F10" s="8">
        <f t="shared" si="2"/>
        <v>5984.709</v>
      </c>
    </row>
    <row r="11" ht="15.4" spans="2:6">
      <c r="B11" s="6" t="s">
        <v>84</v>
      </c>
      <c r="C11" s="7">
        <v>16220.25</v>
      </c>
      <c r="D11">
        <f t="shared" si="0"/>
        <v>8110.125</v>
      </c>
      <c r="E11">
        <f t="shared" si="1"/>
        <v>3244.05</v>
      </c>
      <c r="F11" s="8">
        <f t="shared" si="2"/>
        <v>4866.075</v>
      </c>
    </row>
    <row r="12" ht="15.4" spans="2:6">
      <c r="B12" s="6" t="s">
        <v>85</v>
      </c>
      <c r="C12" s="7">
        <v>14260.48</v>
      </c>
      <c r="D12">
        <f t="shared" si="0"/>
        <v>7130.24</v>
      </c>
      <c r="E12">
        <f t="shared" si="1"/>
        <v>2852.096</v>
      </c>
      <c r="F12" s="8">
        <f t="shared" si="2"/>
        <v>4278.144</v>
      </c>
    </row>
    <row r="13" ht="15.4" spans="2:6">
      <c r="B13" s="6" t="s">
        <v>86</v>
      </c>
      <c r="C13" s="7">
        <v>9869.18</v>
      </c>
      <c r="D13">
        <f t="shared" si="0"/>
        <v>4934.59</v>
      </c>
      <c r="E13">
        <f t="shared" si="1"/>
        <v>1973.836</v>
      </c>
      <c r="F13" s="8">
        <f t="shared" si="2"/>
        <v>2960.754</v>
      </c>
    </row>
    <row r="14" ht="15.4" spans="2:6">
      <c r="B14" s="6" t="s">
        <v>87</v>
      </c>
      <c r="C14" s="7">
        <v>36756.35</v>
      </c>
      <c r="D14">
        <f t="shared" si="0"/>
        <v>18378.175</v>
      </c>
      <c r="E14">
        <f t="shared" si="1"/>
        <v>7351.27</v>
      </c>
      <c r="F14" s="8">
        <f t="shared" si="2"/>
        <v>11026.905</v>
      </c>
    </row>
    <row r="15" ht="15.4" spans="2:6">
      <c r="B15" s="6" t="s">
        <v>88</v>
      </c>
      <c r="C15" s="7">
        <v>14826.61</v>
      </c>
      <c r="D15">
        <f t="shared" si="0"/>
        <v>7413.305</v>
      </c>
      <c r="E15">
        <f t="shared" si="1"/>
        <v>2965.322</v>
      </c>
      <c r="F15" s="8">
        <f t="shared" si="2"/>
        <v>4447.983</v>
      </c>
    </row>
    <row r="16" ht="15.4" spans="2:6">
      <c r="B16" s="6" t="s">
        <v>89</v>
      </c>
      <c r="C16" s="7">
        <v>13022.7</v>
      </c>
      <c r="D16">
        <f t="shared" si="0"/>
        <v>6511.35</v>
      </c>
      <c r="E16">
        <f t="shared" si="1"/>
        <v>2604.54</v>
      </c>
      <c r="F16" s="8">
        <f t="shared" si="2"/>
        <v>3906.81</v>
      </c>
    </row>
    <row r="17" ht="15.4" spans="2:6">
      <c r="B17" s="6" t="s">
        <v>90</v>
      </c>
      <c r="C17" s="7">
        <v>12393.75</v>
      </c>
      <c r="D17">
        <f t="shared" si="0"/>
        <v>6196.875</v>
      </c>
      <c r="E17">
        <f t="shared" si="1"/>
        <v>2478.75</v>
      </c>
      <c r="F17" s="8">
        <f t="shared" si="2"/>
        <v>3718.125</v>
      </c>
    </row>
    <row r="18" ht="15.4" spans="2:6">
      <c r="B18" s="6" t="s">
        <v>91</v>
      </c>
      <c r="C18" s="7">
        <v>14042.86</v>
      </c>
      <c r="D18">
        <f t="shared" si="0"/>
        <v>7021.43</v>
      </c>
      <c r="E18">
        <f t="shared" si="1"/>
        <v>2808.572</v>
      </c>
      <c r="F18" s="8">
        <f t="shared" si="2"/>
        <v>4212.858</v>
      </c>
    </row>
    <row r="19" ht="15.4" spans="2:6">
      <c r="B19" s="6" t="s">
        <v>92</v>
      </c>
      <c r="C19" s="7">
        <v>0</v>
      </c>
      <c r="D19">
        <f t="shared" si="0"/>
        <v>0</v>
      </c>
      <c r="E19">
        <f t="shared" si="1"/>
        <v>0</v>
      </c>
      <c r="F19" s="8">
        <f t="shared" si="2"/>
        <v>0</v>
      </c>
    </row>
    <row r="20" ht="15.4" spans="2:5">
      <c r="B20" s="1" t="s">
        <v>93</v>
      </c>
      <c r="C20" s="7">
        <v>4203.01</v>
      </c>
      <c r="E20" s="7">
        <v>4203.01</v>
      </c>
    </row>
    <row r="21" ht="15" spans="2:6">
      <c r="B21" s="9" t="s">
        <v>94</v>
      </c>
      <c r="C21" s="10">
        <f>SUM(C3:C20)</f>
        <v>388427.7</v>
      </c>
      <c r="D21" s="10">
        <f t="shared" ref="D21:F21" si="3">SUM(D3:D20)</f>
        <v>192112.345</v>
      </c>
      <c r="E21" s="10">
        <f t="shared" si="3"/>
        <v>81047.948</v>
      </c>
      <c r="F21" s="10">
        <f t="shared" si="3"/>
        <v>115267.407</v>
      </c>
    </row>
  </sheetData>
  <mergeCells count="3">
    <mergeCell ref="D1:F1"/>
    <mergeCell ref="B1:B2"/>
    <mergeCell ref="C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2020-06-15T06:24:00Z</dcterms:created>
  <cp:lastPrinted>2022-06-27T02:57:00Z</cp:lastPrinted>
  <dcterms:modified xsi:type="dcterms:W3CDTF">2024-06-25T01:23:48Z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